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iana.benavides\Downloads\"/>
    </mc:Choice>
  </mc:AlternateContent>
  <xr:revisionPtr revIDLastSave="0" documentId="13_ncr:1_{E8EFF84A-789E-4CCC-BB03-5D4048CAEB55}" xr6:coauthVersionLast="36" xr6:coauthVersionMax="36" xr10:uidLastSave="{00000000-0000-0000-0000-000000000000}"/>
  <bookViews>
    <workbookView xWindow="0" yWindow="0" windowWidth="28800" windowHeight="12105" xr2:uid="{C6244AA8-A91D-4782-9185-6D1461A5A49B}"/>
  </bookViews>
  <sheets>
    <sheet name="FORMATO DE PPTO " sheetId="1" r:id="rId1"/>
  </sheets>
  <externalReferences>
    <externalReference r:id="rId2"/>
    <externalReference r:id="rId3"/>
  </externalReferences>
  <definedNames>
    <definedName name="_________key2" hidden="1">#REF!</definedName>
    <definedName name="________key2" hidden="1">#REF!</definedName>
    <definedName name="________key3" hidden="1">#REF!</definedName>
    <definedName name="____R" localSheetId="0" hidden="1">{#N/A,#N/A,FALSE,"GRAFICO";#N/A,#N/A,FALSE,"CAJA (2)";#N/A,#N/A,FALSE,"TERCEROS-PROMEDIO";#N/A,#N/A,FALSE,"CAJA";#N/A,#N/A,FALSE,"INGRESOS1995-2003";#N/A,#N/A,FALSE,"GASTOS1995-2003"}</definedName>
    <definedName name="____R" hidden="1">{#N/A,#N/A,FALSE,"GRAFICO";#N/A,#N/A,FALSE,"CAJA (2)";#N/A,#N/A,FALSE,"TERCEROS-PROMEDIO";#N/A,#N/A,FALSE,"CAJA";#N/A,#N/A,FALSE,"INGRESOS1995-2003";#N/A,#N/A,FALSE,"GASTOS1995-2003"}</definedName>
    <definedName name="___key2" hidden="1">#REF!</definedName>
    <definedName name="___key3" hidden="1">#REF!</definedName>
    <definedName name="___key31" hidden="1">#REF!</definedName>
    <definedName name="___R" localSheetId="0" hidden="1">{#N/A,#N/A,FALSE,"GRAFICO";#N/A,#N/A,FALSE,"CAJA (2)";#N/A,#N/A,FALSE,"TERCEROS-PROMEDIO";#N/A,#N/A,FALSE,"CAJA";#N/A,#N/A,FALSE,"INGRESOS1995-2003";#N/A,#N/A,FALSE,"GASTOS1995-2003"}</definedName>
    <definedName name="___R" hidden="1">{#N/A,#N/A,FALSE,"GRAFICO";#N/A,#N/A,FALSE,"CAJA (2)";#N/A,#N/A,FALSE,"TERCEROS-PROMEDIO";#N/A,#N/A,FALSE,"CAJA";#N/A,#N/A,FALSE,"INGRESOS1995-2003";#N/A,#N/A,FALSE,"GASTOS1995-2003"}</definedName>
    <definedName name="__123Graph_A" hidden="1">#REF!</definedName>
    <definedName name="__123Graph_B" hidden="1">#REF!</definedName>
    <definedName name="__key2" hidden="1">#REF!</definedName>
    <definedName name="__key21" hidden="1">#REF!</definedName>
    <definedName name="__key3" hidden="1">#REF!</definedName>
    <definedName name="__key31" hidden="1">#REF!</definedName>
    <definedName name="_a1" hidden="1">{"TAB1",#N/A,TRUE,"GENERAL";"TAB2",#N/A,TRUE,"GENERAL";"TAB3",#N/A,TRUE,"GENERAL";"TAB4",#N/A,TRUE,"GENERAL";"TAB5",#N/A,TRUE,"GENERAL"}</definedName>
    <definedName name="_a3" hidden="1">{"TAB1",#N/A,TRUE,"GENERAL";"TAB2",#N/A,TRUE,"GENERAL";"TAB3",#N/A,TRUE,"GENERAL";"TAB4",#N/A,TRUE,"GENERAL";"TAB5",#N/A,TRUE,"GENERAL"}</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AS1" hidden="1">{#N/A,#N/A,TRUE,"INGENIERIA";#N/A,#N/A,TRUE,"COMPRAS";#N/A,#N/A,TRUE,"DIRECCION";#N/A,#N/A,TRUE,"RESUMEN"}</definedName>
    <definedName name="_ABC1" hidden="1">{#N/A,#N/A,TRUE,"1842CWN0"}</definedName>
    <definedName name="_abc2" hidden="1">{#N/A,#N/A,TRUE,"1842CWN0"}</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Dist_Bin" hidden="1">#REF!</definedName>
    <definedName name="_Dist_Values" hidden="1">#REF!</definedName>
    <definedName name="_Fill" hidden="1">#REF!</definedName>
    <definedName name="_Fill1" hidden="1">#REF!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hhg1" hidden="1">{#N/A,#N/A,TRUE,"1842CWN0"}</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localSheetId="0" hidden="1">#REF!</definedName>
    <definedName name="_Key1" hidden="1">#REF!</definedName>
    <definedName name="_Key11" hidden="1">#REF!</definedName>
    <definedName name="_Key2" localSheetId="0" hidden="1">#REF!</definedName>
    <definedName name="_Key2" hidden="1">#REF!</definedName>
    <definedName name="_Key21" hidden="1">#REF!</definedName>
    <definedName name="_Key3" hidden="1">#REF!</definedName>
    <definedName name="_key31" hidden="1">#REF!</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255</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rse_Out" hidden="1">#REF!</definedName>
    <definedName name="_r" localSheetId="0" hidden="1">#REF!</definedName>
    <definedName name="_r" hidden="1">#REF!</definedName>
    <definedName name="_r4r" hidden="1">{"via1",#N/A,TRUE,"general";"via2",#N/A,TRUE,"general";"via3",#N/A,TRUE,"general"}</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ort" localSheetId="0" hidden="1">#REF!</definedName>
    <definedName name="_Sort" hidden="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nj1" hidden="1">#REF!</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 localSheetId="0" hidden="1">{#N/A,#N/A,FALSE,"GRAFICO";#N/A,#N/A,FALSE,"CAJA (2)";#N/A,#N/A,FALSE,"TERCEROS-PROMEDIO";#N/A,#N/A,FALSE,"CAJA";#N/A,#N/A,FALSE,"INGRESOS1995-2003";#N/A,#N/A,FALSE,"GASTOS1995-2003"}</definedName>
    <definedName name="A" hidden="1">{#N/A,#N/A,FALSE,"GRAFICO";#N/A,#N/A,FALSE,"CAJA (2)";#N/A,#N/A,FALSE,"TERCEROS-PROMEDIO";#N/A,#N/A,FALSE,"CAJA";#N/A,#N/A,FALSE,"INGRESOS1995-2003";#N/A,#N/A,FALSE,"GASTOS1995-2003"}</definedName>
    <definedName name="a2a" hidden="1">{"TAB1",#N/A,TRUE,"GENERAL";"TAB2",#N/A,TRUE,"GENERAL";"TAB3",#N/A,TRUE,"GENERAL";"TAB4",#N/A,TRUE,"GENERAL";"TAB5",#N/A,TRUE,"GENERAL"}</definedName>
    <definedName name="aaa" localSheetId="0" hidden="1">{#N/A,#N/A,FALSE,"Aging Summary";#N/A,#N/A,FALSE,"Ratio Analysis";#N/A,#N/A,FALSE,"Test 120 Day Accts";#N/A,#N/A,FALSE,"Tickmarks"}</definedName>
    <definedName name="aaa" hidden="1">{#N/A,#N/A,FALSE,"Aging Summary";#N/A,#N/A,FALSE,"Ratio Analysis";#N/A,#N/A,FALSE,"Test 120 Day Accts";#N/A,#N/A,FALSE,"Tickmarks"}</definedName>
    <definedName name="aaaa" localSheetId="0" hidden="1">{#N/A,#N/A,FALSE,"GRAFICO";#N/A,#N/A,FALSE,"CAJA (2)";#N/A,#N/A,FALSE,"TERCEROS-PROMEDIO";#N/A,#N/A,FALSE,"CAJA";#N/A,#N/A,FALSE,"INGRESOS1995-2003";#N/A,#N/A,FALSE,"GASTOS1995-2003"}</definedName>
    <definedName name="aaaa" hidden="1">{#N/A,#N/A,FALSE,"GRAFICO";#N/A,#N/A,FALSE,"CAJA (2)";#N/A,#N/A,FALSE,"TERCEROS-PROMEDIO";#N/A,#N/A,FALSE,"CAJA";#N/A,#N/A,FALSE,"INGRESOS1995-2003";#N/A,#N/A,FALSE,"GASTOS1995-2003"}</definedName>
    <definedName name="aaaaas" hidden="1">{"TAB1",#N/A,TRUE,"GENERAL";"TAB2",#N/A,TRUE,"GENERAL";"TAB3",#N/A,TRUE,"GENERAL";"TAB4",#N/A,TRUE,"GENERAL";"TAB5",#N/A,TRUE,"GENERAL"}</definedName>
    <definedName name="aaas" hidden="1">{"via1",#N/A,TRUE,"general";"via2",#N/A,TRUE,"general";"via3",#N/A,TRUE,"general"}</definedName>
    <definedName name="aas" hidden="1">{"TAB1",#N/A,TRUE,"GENERAL";"TAB2",#N/A,TRUE,"GENERAL";"TAB3",#N/A,TRUE,"GENERAL";"TAB4",#N/A,TRUE,"GENERAL";"TAB5",#N/A,TRUE,"GENERAL"}</definedName>
    <definedName name="ABCD" hidden="1">#REF!</definedName>
    <definedName name="ABCDE" hidden="1">#REF!</definedName>
    <definedName name="AccessDatabase" hidden="1">"C:\C-314\VOLUMENES\volfin4.mdb"</definedName>
    <definedName name="ADFGSDB" hidden="1">{"via1",#N/A,TRUE,"general";"via2",#N/A,TRUE,"general";"via3",#N/A,TRUE,"general"}</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PU">#REF!</definedName>
    <definedName name="APUAUXILIARES">#REF!</definedName>
    <definedName name="aqaq" hidden="1">{"TAB1",#N/A,TRUE,"GENERAL";"TAB2",#N/A,TRUE,"GENERAL";"TAB3",#N/A,TRUE,"GENERAL";"TAB4",#N/A,TRUE,"GENERAL";"TAB5",#N/A,TRUE,"GENERAL"}</definedName>
    <definedName name="ARRENDAM1" localSheetId="0" hidden="1">{#N/A,#N/A,FALSE,"Aging Summary";#N/A,#N/A,FALSE,"Ratio Analysis";#N/A,#N/A,FALSE,"Test 120 Day Accts";#N/A,#N/A,FALSE,"Tickmarks"}</definedName>
    <definedName name="ARRENDAM1" hidden="1">{#N/A,#N/A,FALSE,"Aging Summary";#N/A,#N/A,FALSE,"Ratio Analysis";#N/A,#N/A,FALSE,"Test 120 Day Accts";#N/A,#N/A,FALSE,"Tickmarks"}</definedName>
    <definedName name="ARRENDAMIENTO" localSheetId="0" hidden="1">{#N/A,#N/A,FALSE,"Aging Summary";#N/A,#N/A,FALSE,"Ratio Analysis";#N/A,#N/A,FALSE,"Test 120 Day Accts";#N/A,#N/A,FALSE,"Tickmarks"}</definedName>
    <definedName name="ARRENDAMIENTO" hidden="1">{#N/A,#N/A,FALSE,"Aging Summary";#N/A,#N/A,FALSE,"Ratio Analysis";#N/A,#N/A,FALSE,"Test 120 Day Accts";#N/A,#N/A,FALSE,"Tickmarks"}</definedName>
    <definedName name="AS2DocOpenMode" hidden="1">"AS2DocumentEdit"</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fasd" hidden="1">{"via1",#N/A,TRUE,"general";"via2",#N/A,TRUE,"general";"via3",#N/A,TRUE,"general"}</definedName>
    <definedName name="asfasdl" hidden="1">{"via1",#N/A,TRUE,"general";"via2",#N/A,TRUE,"general";"via3",#N/A,TRUE,"general"}</definedName>
    <definedName name="asfdfe" hidden="1">{#N/A,#N/A,TRUE,"INGENIERIA";#N/A,#N/A,TRUE,"COMPRAS";#N/A,#N/A,TRUE,"DIRECCION";#N/A,#N/A,TRUE,"RESUMEN"}</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zaz" hidden="1">{"TAB1",#N/A,TRUE,"GENERAL";"TAB2",#N/A,TRUE,"GENERAL";"TAB3",#N/A,TRUE,"GENERAL";"TAB4",#N/A,TRUE,"GENERAL";"TAB5",#N/A,TRUE,"GENERAL"}</definedName>
    <definedName name="B" localSheetId="0" hidden="1">{"PYGS",#N/A,FALSE,"PYG";"ACTIS",#N/A,FALSE,"BCE_GRAL-ACTIVO";"PASIS",#N/A,FALSE,"BCE_GRAL-PASIVO-PATRIM";"CAJAS",#N/A,FALSE,"CAJA"}</definedName>
    <definedName name="B" hidden="1">{"PYGS",#N/A,FALSE,"PYG";"ACTIS",#N/A,FALSE,"BCE_GRAL-ACTIVO";"PASIS",#N/A,FALSE,"BCE_GRAL-PASIVO-PATRIM";"CAJAS",#N/A,FALSE,"CAJA"}</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LPH1" hidden="1">#REF!</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y" hidden="1">{"via1",#N/A,TRUE,"general";"via2",#N/A,TRUE,"general";"via3",#N/A,TRUE,"general"}</definedName>
    <definedName name="CBWorkbookPriority" hidden="1">-1602700874</definedName>
    <definedName name="ccc" hidden="1">{"TAB1",#N/A,TRUE,"GENERAL";"TAB2",#N/A,TRUE,"GENERAL";"TAB3",#N/A,TRUE,"GENERAL";"TAB4",#N/A,TRUE,"GENERAL";"TAB5",#N/A,TRUE,"GENERAL"}</definedName>
    <definedName name="ccccc" hidden="1">{"TAB1",#N/A,TRUE,"GENERAL";"TAB2",#N/A,TRUE,"GENERAL";"TAB3",#N/A,TRUE,"GENERAL";"TAB4",#N/A,TRUE,"GENERAL";"TAB5",#N/A,TRUE,"GENERAL"}</definedName>
    <definedName name="cdcdc" hidden="1">{"via1",#N/A,TRUE,"general";"via2",#N/A,TRUE,"general";"via3",#N/A,TRUE,"general"}</definedName>
    <definedName name="cdfgrtfd" hidden="1">#REF!</definedName>
    <definedName name="ceerf" hidden="1">{"TAB1",#N/A,TRUE,"GENERAL";"TAB2",#N/A,TRUE,"GENERAL";"TAB3",#N/A,TRUE,"GENERAL";"TAB4",#N/A,TRUE,"GENERAL";"TAB5",#N/A,TRUE,"GENERAL"}</definedName>
    <definedName name="centro" localSheetId="0" hidden="1">{#N/A,#N/A,FALSE,"GRAFICO";#N/A,#N/A,FALSE,"CAJA (2)";#N/A,#N/A,FALSE,"TERCEROS-PROMEDIO";#N/A,#N/A,FALSE,"CAJA";#N/A,#N/A,FALSE,"INGRESOS1995-2003";#N/A,#N/A,FALSE,"GASTOS1995-2003"}</definedName>
    <definedName name="centro" hidden="1">{#N/A,#N/A,FALSE,"GRAFICO";#N/A,#N/A,FALSE,"CAJA (2)";#N/A,#N/A,FALSE,"TERCEROS-PROMEDIO";#N/A,#N/A,FALSE,"CAJA";#N/A,#N/A,FALSE,"INGRESOS1995-2003";#N/A,#N/A,FALSE,"GASTOS1995-2003"}</definedName>
    <definedName name="CIO_1">#REF!</definedName>
    <definedName name="cjsa" hidden="1">#REF!</definedName>
    <definedName name="CLASE">#REF!</definedName>
    <definedName name="class">#REF!</definedName>
    <definedName name="CODIGOEQUIPOS">#REF!</definedName>
    <definedName name="CODIGOMATERIALES">#REF!</definedName>
    <definedName name="CODIGOSMANODEOBRA">#REF!</definedName>
    <definedName name="CODIGOTRANSPORTES">#REF!</definedName>
    <definedName name="_xlnm.Criteria" localSheetId="0"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localSheetId="0"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UNET" hidden="1">{"via1",#N/A,TRUE,"general";"via2",#N/A,TRUE,"general";"via3",#N/A,TRUE,"general"}</definedName>
    <definedName name="cvbcvbf" hidden="1">{#N/A,#N/A,TRUE,"INGENIERIA";#N/A,#N/A,TRUE,"COMPRAS";#N/A,#N/A,TRUE,"DIRECCION";#N/A,#N/A,TRUE,"RESUMEN"}</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D" localSheetId="0" hidden="1">{"PYGT",#N/A,FALSE,"PYG";"ACTIT",#N/A,FALSE,"BCE_GRAL-ACTIVO";"PASIT",#N/A,FALSE,"BCE_GRAL-PASIVO-PATRIM";"CAJAT",#N/A,FALSE,"CAJA"}</definedName>
    <definedName name="D" hidden="1">{"PYGT",#N/A,FALSE,"PYG";"ACTIT",#N/A,FALSE,"BCE_GRAL-ACTIVO";"PASIT",#N/A,FALSE,"BCE_GRAL-PASIVO-PATRIM";"CAJAT",#N/A,FALSE,"CAJA"}</definedName>
    <definedName name="DASD" hidden="1">{"TAB1",#N/A,TRUE,"GENERAL";"TAB2",#N/A,TRUE,"GENERAL";"TAB3",#N/A,TRUE,"GENERAL";"TAB4",#N/A,TRUE,"GENERAL";"TAB5",#N/A,TRUE,"GENERAL"}</definedName>
    <definedName name="dbfdfbi" hidden="1">{"TAB1",#N/A,TRUE,"GENERAL";"TAB2",#N/A,TRUE,"GENERAL";"TAB3",#N/A,TRUE,"GENERAL";"TAB4",#N/A,TRUE,"GENERAL";"TAB5",#N/A,TRUE,"GENERAL"}</definedName>
    <definedName name="DCSDCTV" hidden="1">{"via1",#N/A,TRUE,"general";"via2",#N/A,TRUE,"general";"via3",#N/A,TRUE,"general"}</definedName>
    <definedName name="DD" hidden="1">{"via1",#N/A,TRUE,"general";"via2",#N/A,TRUE,"general";"via3",#N/A,TRUE,"general"}</definedName>
    <definedName name="DDDD" hidden="1">{#N/A,#N/A,FALSE,"Estatico";#N/A,#N/A,FALSE,"Tuberia";#N/A,#N/A,FALSE,"Instrumentación";#N/A,#N/A,FALSE,"Mecanica";#N/A,#N/A,FALSE,"Electrico";#N/A,#N/A,FALSE,"Ofic.Civiles"}</definedName>
    <definedName name="DDDDDDD" hidden="1">{#N/A,#N/A,FALSE,"orthoflow";#N/A,#N/A,FALSE,"Miscelaneos";#N/A,#N/A,FALSE,"Instrumentacio";#N/A,#N/A,FALSE,"Electrico";#N/A,#N/A,FALSE,"Valv. Seguridad"}</definedName>
    <definedName name="ddddt" hidden="1">{"via1",#N/A,TRUE,"general";"via2",#N/A,TRUE,"general";"via3",#N/A,TRUE,"general"}</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ESFRE" localSheetId="0" hidden="1">{#N/A,#N/A,FALSE,"GRAFICO";#N/A,#N/A,FALSE,"CAJA (2)";#N/A,#N/A,FALSE,"TERCEROS-PROMEDIO";#N/A,#N/A,FALSE,"CAJA";#N/A,#N/A,FALSE,"INGRESOS1995-2003";#N/A,#N/A,FALSE,"GASTOS1995-2003"}</definedName>
    <definedName name="DESFRE" hidden="1">{#N/A,#N/A,FALSE,"GRAFICO";#N/A,#N/A,FALSE,"CAJA (2)";#N/A,#N/A,FALSE,"TERCEROS-PROMEDIO";#N/A,#N/A,FALSE,"CAJA";#N/A,#N/A,FALSE,"INGRESOS1995-2003";#N/A,#N/A,FALSE,"GASTOS1995-2003"}</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ISTRIBUCION" localSheetId="0" hidden="1">{#N/A,#N/A,FALSE,"GRAFICO";#N/A,#N/A,FALSE,"CAJA (2)";#N/A,#N/A,FALSE,"TERCEROS-PROMEDIO";#N/A,#N/A,FALSE,"CAJA";#N/A,#N/A,FALSE,"INGRESOS1995-2003";#N/A,#N/A,FALSE,"GASTOS1995-2003"}</definedName>
    <definedName name="DISTRIBUCION" hidden="1">{#N/A,#N/A,FALSE,"GRAFICO";#N/A,#N/A,FALSE,"CAJA (2)";#N/A,#N/A,FALSE,"TERCEROS-PROMEDIO";#N/A,#N/A,FALSE,"CAJA";#N/A,#N/A,FALSE,"INGRESOS1995-2003";#N/A,#N/A,FALSE,"GASTOS1995-2003"}</definedName>
    <definedName name="djdytj" hidden="1">{"TAB1",#N/A,TRUE,"GENERAL";"TAB2",#N/A,TRUE,"GENERAL";"TAB3",#N/A,TRUE,"GENERAL";"TAB4",#N/A,TRUE,"GENERAL";"TAB5",#N/A,TRUE,"GENERAL"}</definedName>
    <definedName name="dry" hidden="1">{"via1",#N/A,TRUE,"general";"via2",#N/A,TRUE,"general";"via3",#N/A,TRUE,"general"}</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xfgg" hidden="1">{"via1",#N/A,TRUE,"general";"via2",#N/A,TRUE,"general";"via3",#N/A,TRUE,"general"}</definedName>
    <definedName name="e3e33" hidden="1">{"via1",#N/A,TRUE,"general";"via2",#N/A,TRUE,"general";"via3",#N/A,TRUE,"general"}</definedName>
    <definedName name="Ebitda" localSheetId="0" hidden="1">{#N/A,#N/A,FALSE,"GRAFICO";#N/A,#N/A,FALSE,"CAJA (2)";#N/A,#N/A,FALSE,"TERCEROS-PROMEDIO";#N/A,#N/A,FALSE,"CAJA";#N/A,#N/A,FALSE,"INGRESOS1995-2003";#N/A,#N/A,FALSE,"GASTOS1995-2003"}</definedName>
    <definedName name="Ebitda" hidden="1">{#N/A,#N/A,FALSE,"GRAFICO";#N/A,#N/A,FALSE,"CAJA (2)";#N/A,#N/A,FALSE,"TERCEROS-PROMEDIO";#N/A,#N/A,FALSE,"CAJA";#N/A,#N/A,FALSE,"INGRESOS1995-2003";#N/A,#N/A,FALSE,"GASTOS1995-2003"}</definedName>
    <definedName name="EDDD" hidden="1">{"via1",#N/A,TRUE,"general";"via2",#N/A,TRUE,"general";"via3",#N/A,TRUE,"general"}</definedName>
    <definedName name="EDEDWSWQA" hidden="1">{"TAB1",#N/A,TRUE,"GENERAL";"TAB2",#N/A,TRUE,"GENERAL";"TAB3",#N/A,TRUE,"GENERAL";"TAB4",#N/A,TRUE,"GENERAL";"TAB5",#N/A,TRUE,"GENERAL"}</definedName>
    <definedName name="edgfhmn" hidden="1">{"via1",#N/A,TRUE,"general";"via2",#N/A,TRUE,"general";"via3",#N/A,TRUE,"general"}</definedName>
    <definedName name="EE" hidden="1">#REF!</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qw" hidden="1">{"via1",#N/A,TRUE,"general";"via2",#N/A,TRUE,"general";"via3",#N/A,TRUE,"general"}</definedName>
    <definedName name="erfg" hidden="1">{#N/A,#N/A,FALSE,"Hoja1";#N/A,#N/A,FALSE,"Hoja2"}</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iriutriuthd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CENARIO" localSheetId="0" hidden="1">{#N/A,#N/A,FALSE,"GRAFICO";#N/A,#N/A,FALSE,"CAJA (2)";#N/A,#N/A,FALSE,"TERCEROS-PROMEDIO";#N/A,#N/A,FALSE,"CAJA";#N/A,#N/A,FALSE,"INGRESOS1995-2003";#N/A,#N/A,FALSE,"GASTOS1995-2003"}</definedName>
    <definedName name="ESCENARIO" hidden="1">{#N/A,#N/A,FALSE,"GRAFICO";#N/A,#N/A,FALSE,"CAJA (2)";#N/A,#N/A,FALSE,"TERCEROS-PROMEDIO";#N/A,#N/A,FALSE,"CAJA";#N/A,#N/A,FALSE,"INGRESOS1995-2003";#N/A,#N/A,FALSE,"GASTOS1995-2003"}</definedName>
    <definedName name="este" localSheetId="0" hidden="1">{"PYGT",#N/A,FALSE,"PYG";"ACTIT",#N/A,FALSE,"BCE_GRAL-ACTIVO";"PASIT",#N/A,FALSE,"BCE_GRAL-PASIVO-PATRIM";"CAJAT",#N/A,FALSE,"CAJA"}</definedName>
    <definedName name="este" hidden="1">{"PYGT",#N/A,FALSE,"PYG";"ACTIT",#N/A,FALSE,"BCE_GRAL-ACTIVO";"PASIT",#N/A,FALSE,"BCE_GRAL-PASIVO-PATRIM";"CAJAT",#N/A,FALSE,"CAJA"}</definedName>
    <definedName name="ESTEWW" localSheetId="0" hidden="1">{#N/A,#N/A,FALSE,"GRAFICO";#N/A,#N/A,FALSE,"CAJA (2)";#N/A,#N/A,FALSE,"TERCEROS-PROMEDIO";#N/A,#N/A,FALSE,"CAJA";#N/A,#N/A,FALSE,"INGRESOS1995-2003";#N/A,#N/A,FALSE,"GASTOS1995-2003"}</definedName>
    <definedName name="ESTEWW" hidden="1">{#N/A,#N/A,FALSE,"GRAFICO";#N/A,#N/A,FALSE,"CAJA (2)";#N/A,#N/A,FALSE,"TERCEROS-PROMEDIO";#N/A,#N/A,FALSE,"CAJA";#N/A,#N/A,FALSE,"INGRESOS1995-2003";#N/A,#N/A,FALSE,"GASTOS1995-2003"}</definedName>
    <definedName name="estre" localSheetId="0" hidden="1">{#N/A,#N/A,FALSE,"GRAFICO";#N/A,#N/A,FALSE,"CAJA (2)";#N/A,#N/A,FALSE,"TERCEROS-PROMEDIO";#N/A,#N/A,FALSE,"CAJA";#N/A,#N/A,FALSE,"INGRESOS1995-2003";#N/A,#N/A,FALSE,"GASTOS1995-2003"}</definedName>
    <definedName name="estre" hidden="1">{#N/A,#N/A,FALSE,"GRAFICO";#N/A,#N/A,FALSE,"CAJA (2)";#N/A,#N/A,FALSE,"TERCEROS-PROMEDIO";#N/A,#N/A,FALSE,"CAJA";#N/A,#N/A,FALSE,"INGRESOS1995-2003";#N/A,#N/A,FALSE,"GASTOS1995-2003"}</definedName>
    <definedName name="ESTRUCTURA" hidden="1">{#N/A,#N/A,TRUE,"INGENIERIA";#N/A,#N/A,TRUE,"COMPRAS";#N/A,#N/A,TRUE,"DIRECCION";#N/A,#N/A,TRUE,"RESUMEN"}</definedName>
    <definedName name="etertgg" hidden="1">{"via1",#N/A,TRUE,"general";"via2",#N/A,TRUE,"general";"via3",#N/A,TRUE,"general"}</definedName>
    <definedName name="etertt" hidden="1">{#N/A,#N/A,TRUE,"1842CWN0"}</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 hidden="1">#REF!</definedName>
    <definedName name="EX_1" hidden="1">#REF!</definedName>
    <definedName name="FACTORPRESTACIONAL">#REF!</definedName>
    <definedName name="fda" hidden="1">{"TAB1",#N/A,TRUE,"GENERAL";"TAB2",#N/A,TRUE,"GENERAL";"TAB3",#N/A,TRUE,"GENERAL";"TAB4",#N/A,TRUE,"GENERAL";"TAB5",#N/A,TRUE,"GENERAL"}</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rfer" hidden="1">{"via1",#N/A,TRUE,"general";"via2",#N/A,TRUE,"general";"via3",#N/A,TRUE,"general"}</definedName>
    <definedName name="fff" hidden="1">{"via1",#N/A,TRUE,"general";"via2",#N/A,TRUE,"general";"via3",#N/A,TRUE,"general"}</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 hidden="1">{#N/A,#N/A,TRUE,"1842CWN0"}</definedName>
    <definedName name="fhgh" hidden="1">{"via1",#N/A,TRUE,"general";"via2",#N/A,TRUE,"general";"via3",#N/A,TRUE,"general"}</definedName>
    <definedName name="fhpltyunh" hidden="1">{"via1",#N/A,TRUE,"general";"via2",#N/A,TRUE,"general";"via3",#N/A,TRUE,"general"}</definedName>
    <definedName name="FIDUCIASOCTUBRE" localSheetId="0" hidden="1">{#N/A,#N/A,FALSE,"Aging Summary";#N/A,#N/A,FALSE,"Ratio Analysis";#N/A,#N/A,FALSE,"Test 120 Day Accts";#N/A,#N/A,FALSE,"Tickmarks"}</definedName>
    <definedName name="FIDUCIASOCTUBRE" hidden="1">{#N/A,#N/A,FALSE,"Aging Summary";#N/A,#N/A,FALSE,"Ratio Analysis";#N/A,#N/A,FALSE,"Test 120 Day Accts";#N/A,#N/A,FALSE,"Tickmarks"}</definedName>
    <definedName name="fill1" hidden="1">#REF!</definedName>
    <definedName name="frbgsd" hidden="1">{"TAB1",#N/A,TRUE,"GENERAL";"TAB2",#N/A,TRUE,"GENERAL";"TAB3",#N/A,TRUE,"GENERAL";"TAB4",#N/A,TRUE,"GENERAL";"TAB5",#N/A,TRUE,"GENERAL"}</definedName>
    <definedName name="frefr" hidden="1">{"via1",#N/A,TRUE,"general";"via2",#N/A,TRUE,"general";"via3",#N/A,TRUE,"general"}</definedName>
    <definedName name="FREV" localSheetId="0" hidden="1">{"PYGT",#N/A,FALSE,"PYG";"ACTIT",#N/A,FALSE,"BCE_GRAL-ACTIVO";"PASIT",#N/A,FALSE,"BCE_GRAL-PASIVO-PATRIM";"CAJAT",#N/A,FALSE,"CAJA"}</definedName>
    <definedName name="FREV" hidden="1">{"PYGT",#N/A,FALSE,"PYG";"ACTIT",#N/A,FALSE,"BCE_GRAL-ACTIVO";"PASIT",#N/A,FALSE,"BCE_GRAL-PASIVO-PATRIM";"CAJAT",#N/A,FALSE,"CAJA"}</definedName>
    <definedName name="frfa" hidden="1">{"via1",#N/A,TRUE,"general";"via2",#N/A,TRUE,"general";"via3",#N/A,TRUE,"general"}</definedName>
    <definedName name="frfr" hidden="1">{"TAB1",#N/A,TRUE,"GENERAL";"TAB2",#N/A,TRUE,"GENERAL";"TAB3",#N/A,TRUE,"GENERAL";"TAB4",#N/A,TRUE,"GENERAL";"TAB5",#N/A,TRUE,"GENERAL"}</definedName>
    <definedName name="fwff" hidden="1">{"via1",#N/A,TRUE,"general";"via2",#N/A,TRUE,"general";"via3",#N/A,TRUE,"general"}</definedName>
    <definedName name="fwwe" hidden="1">{"via1",#N/A,TRUE,"general";"via2",#N/A,TRUE,"general";"via3",#N/A,TRUE,"general"}</definedName>
    <definedName name="Gastos" localSheetId="0" hidden="1">{#N/A,#N/A,FALSE,"GRAFICO";#N/A,#N/A,FALSE,"CAJA (2)";#N/A,#N/A,FALSE,"TERCEROS-PROMEDIO";#N/A,#N/A,FALSE,"CAJA";#N/A,#N/A,FALSE,"INGRESOS1995-2003";#N/A,#N/A,FALSE,"GASTOS1995-2003"}</definedName>
    <definedName name="Gastos" hidden="1">{#N/A,#N/A,FALSE,"GRAFICO";#N/A,#N/A,FALSE,"CAJA (2)";#N/A,#N/A,FALSE,"TERCEROS-PROMEDIO";#N/A,#N/A,FALSE,"CAJA";#N/A,#N/A,FALSE,"INGRESOS1995-2003";#N/A,#N/A,FALSE,"GASTOS1995-2003"}</definedName>
    <definedName name="gba" hidden="1">{#N/A,#N/A,FALSE,"orthoflow";#N/A,#N/A,FALSE,"Miscelaneos";#N/A,#N/A,FALSE,"Instrumentacio";#N/A,#N/A,FALSE,"Electrico";#N/A,#N/A,FALSE,"Valv. Seguridad"}</definedName>
    <definedName name="gbac" hidden="1">{#N/A,#N/A,FALSE,"Estatico";#N/A,#N/A,FALSE,"Tuberia";#N/A,#N/A,FALSE,"Instrumentación";#N/A,#N/A,FALSE,"Mecanica";#N/A,#N/A,FALSE,"Electrico";#N/A,#N/A,FALSE,"Ofic.Civiles"}</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d" hidden="1">{"TAB1",#N/A,TRUE,"GENERAL";"TAB2",#N/A,TRUE,"GENERAL";"TAB3",#N/A,TRUE,"GENERAL";"TAB4",#N/A,TRUE,"GENERAL";"TAB5",#N/A,TRUE,"GENERAL"}</definedName>
    <definedName name="gfdg" hidden="1">{"via1",#N/A,TRUE,"general";"via2",#N/A,TRUE,"general";"via3",#N/A,TRUE,"general"}</definedName>
    <definedName name="gffgfhhf" hidden="1">{#N/A,#N/A,TRUE,"INGENIERIA";#N/A,#N/A,TRUE,"COMPRAS";#N/A,#N/A,TRUE,"DIRECCION";#N/A,#N/A,TRUE,"RESUMEN"}</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jgjkg" hidden="1">{#N/A,#N/A,TRUE,"1842CWN0"}</definedName>
    <definedName name="ggtgt" hidden="1">{"via1",#N/A,TRUE,"general";"via2",#N/A,TRUE,"general";"via3",#N/A,TRUE,"general"}</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hnbbfr" hidden="1">{#N/A,#N/A,TRUE,"1842CWN0"}</definedName>
    <definedName name="GJHVCB" hidden="1">{"TAB1",#N/A,TRUE,"GENERAL";"TAB2",#N/A,TRUE,"GENERAL";"TAB3",#N/A,TRUE,"GENERAL";"TAB4",#N/A,TRUE,"GENERAL";"TAB5",#N/A,TRUE,"GENERAL"}</definedName>
    <definedName name="gk" hidden="1">{"via1",#N/A,TRUE,"general";"via2",#N/A,TRUE,"general";"via3",#N/A,TRUE,"general"}</definedName>
    <definedName name="GRAF1ANO" hidden="1">{"via1",#N/A,TRUE,"general";"via2",#N/A,TRUE,"general";"via3",#N/A,TRUE,"general"}</definedName>
    <definedName name="GRAF1AÑO" hidden="1">{"TAB1",#N/A,TRUE,"GENERAL";"TAB2",#N/A,TRUE,"GENERAL";"TAB3",#N/A,TRUE,"GENERAL";"TAB4",#N/A,TRUE,"GENERAL";"TAB5",#N/A,TRUE,"GENERAL"}</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SDG" hidden="1">{"TAB1",#N/A,TRUE,"GENERAL";"TAB2",#N/A,TRUE,"GENERAL";"TAB3",#N/A,TRUE,"GENERAL";"TAB4",#N/A,TRUE,"GENERAL";"TAB5",#N/A,TRUE,"GENERAL"}</definedName>
    <definedName name="gsfsf" hidden="1">{"via1",#N/A,TRUE,"general";"via2",#N/A,TRUE,"general";"via3",#N/A,TRUE,"general"}</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9h" hidden="1">{"via1",#N/A,TRUE,"general";"via2",#N/A,TRUE,"general";"via3",#N/A,TRUE,"general"}</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g" hidden="1">{#N/A,#N/A,TRUE,"1842CWN0"}</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n" hidden="1">{"TAB1",#N/A,TRUE,"GENERAL";"TAB2",#N/A,TRUE,"GENERAL";"TAB3",#N/A,TRUE,"GENERAL";"TAB4",#N/A,TRUE,"GENERAL";"TAB5",#N/A,TRUE,"GENERAL"}</definedName>
    <definedName name="hoha" localSheetId="0" hidden="1">{"PYGT",#N/A,FALSE,"PYG";"ACTIT",#N/A,FALSE,"BCE_GRAL-ACTIVO";"PASIT",#N/A,FALSE,"BCE_GRAL-PASIVO-PATRIM";"CAJAT",#N/A,FALSE,"CAJA"}</definedName>
    <definedName name="hoha" hidden="1">{"PYGT",#N/A,FALSE,"PYG";"ACTIT",#N/A,FALSE,"BCE_GRAL-ACTIVO";"PASIT",#N/A,FALSE,"BCE_GRAL-PASIVO-PATRIM";"CAJAT",#N/A,FALSE,"CAJA"}</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hdrf" hidden="1">{"TAB1",#N/A,TRUE,"GENERAL";"TAB2",#N/A,TRUE,"GENERAL";"TAB3",#N/A,TRUE,"GENERAL";"TAB4",#N/A,TRUE,"GENERAL";"TAB5",#N/A,TRUE,"GENERAL"}</definedName>
    <definedName name="HTML_CodePage" hidden="1">1252</definedName>
    <definedName name="HTML_Control" localSheetId="0" hidden="1">{"'PACÍFICO12'!$A$1:$E$6"}</definedName>
    <definedName name="HTML_Control" hidden="1">{"'PACÍFICO12'!$A$1:$E$6"}</definedName>
    <definedName name="HTML_Description" hidden="1">""</definedName>
    <definedName name="HTML_Email" hidden="1">""</definedName>
    <definedName name="HTML_Header" hidden="1">"PACÍFICO12"</definedName>
    <definedName name="HTML_LastUpdate" hidden="1">"11/12/01"</definedName>
    <definedName name="HTML_LineAfter" hidden="1">FALSE</definedName>
    <definedName name="HTML_LineBefore" hidden="1">FALSE</definedName>
    <definedName name="HTML_Name" hidden="1">"GERENCIA DE SISTEMAS"</definedName>
    <definedName name="HTML_OBDlg2" hidden="1">TRUE</definedName>
    <definedName name="HTML_OBDlg4" hidden="1">TRUE</definedName>
    <definedName name="HTML_OS" hidden="1">0</definedName>
    <definedName name="HTML_PathFile" hidden="1">"\\Sap1002264\c\COMPAQ\HTML.htm"</definedName>
    <definedName name="HTML_Title" hidden="1">"Planeacion 2002-cto11"</definedName>
    <definedName name="htryrt7" hidden="1">{"via1",#N/A,TRUE,"general";"via2",#N/A,TRUE,"general";"via3",#N/A,TRUE,"general"}</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 localSheetId="0" hidden="1">{"PYGT",#N/A,FALSE,"PYG";"ACTIT",#N/A,FALSE,"BCE_GRAL-ACTIVO";"PASIT",#N/A,FALSE,"BCE_GRAL-PASIVO-PATRIM";"CAJAT",#N/A,FALSE,"CAJA"}</definedName>
    <definedName name="I" hidden="1">{"PYGT",#N/A,FALSE,"PYG";"ACTIT",#N/A,FALSE,"BCE_GRAL-ACTIVO";"PASIT",#N/A,FALSE,"BCE_GRAL-PASIVO-PATRIM";"CAJAT",#N/A,FALSE,"CAJA"}</definedName>
    <definedName name="i8i" hidden="1">{"TAB1",#N/A,TRUE,"GENERAL";"TAB2",#N/A,TRUE,"GENERAL";"TAB3",#N/A,TRUE,"GENERAL";"TAB4",#N/A,TRUE,"GENERAL";"TAB5",#N/A,TRUE,"GENERAL"}</definedName>
    <definedName name="ica">#REF!</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NGENIERIA1" hidden="1">#REF!</definedName>
    <definedName name="INGENIERIA11" hidden="1">#REF!</definedName>
    <definedName name="INSUMOSEQUIPOS">#REF!</definedName>
    <definedName name="INSUMOSMANODEOBRA">#REF!</definedName>
    <definedName name="INSUMOSMATERIALES">#REF!</definedName>
    <definedName name="INSUMOSTRANSPORTES">#REF!</definedName>
    <definedName name="irng" hidden="1">#REF!</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hidden="1">{"TAB1",#N/A,TRUE,"GENERAL";"TAB2",#N/A,TRUE,"GENERAL";"TAB3",#N/A,TRUE,"GENERAL";"TAB4",#N/A,TRUE,"GENERAL";"TAB5",#N/A,TRUE,"GENERAL"}</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ç" hidden="1">#REF!</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fq" hidden="1">{"via1",#N/A,TRUE,"general";"via2",#N/A,TRUE,"general";"via3",#N/A,TRUE,"general"}</definedName>
    <definedName name="JJJ" hidden="1">{#N/A,#N/A,FALSE,"Hoja1";#N/A,#N/A,FALSE,"Hoja2"}</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 localSheetId="0" hidden="1">{"PYGT",#N/A,FALSE,"PYG";"ACTIT",#N/A,FALSE,"BCE_GRAL-ACTIVO";"PASIT",#N/A,FALSE,"BCE_GRAL-PASIVO-PATRIM";"CAJAT",#N/A,FALSE,"CAJA"}</definedName>
    <definedName name="K" hidden="1">{"PYGT",#N/A,FALSE,"PYG";"ACTIT",#N/A,FALSE,"BCE_GRAL-ACTIVO";"PASIT",#N/A,FALSE,"BCE_GRAL-PASIVO-PATRIM";"CAJAT",#N/A,FALSE,"CAJA"}</definedName>
    <definedName name="kdmfm" hidden="1">#REF!</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O" hidden="1">#REF!</definedName>
    <definedName name="krtrk" hidden="1">{"via1",#N/A,TRUE,"general";"via2",#N/A,TRUE,"general";"via3",#N/A,TRUE,"general"}</definedName>
    <definedName name="kyr" hidden="1">{"TAB1",#N/A,TRUE,"GENERAL";"TAB2",#N/A,TRUE,"GENERAL";"TAB3",#N/A,TRUE,"GENERAL";"TAB4",#N/A,TRUE,"GENERAL";"TAB5",#N/A,TRUE,"GENERAL"}</definedName>
    <definedName name="lame" hidden="1">#REF!</definedName>
    <definedName name="liuoo" hidden="1">{"TAB1",#N/A,TRUE,"GENERAL";"TAB2",#N/A,TRUE,"GENERAL";"TAB3",#N/A,TRUE,"GENERAL";"TAB4",#N/A,TRUE,"GENERAL";"TAB5",#N/A,TRUE,"GENERAL"}</definedName>
    <definedName name="LKG" hidden="1">{"via1",#N/A,TRUE,"general";"via2",#N/A,TRUE,"general";"via3",#N/A,TRUE,"general"}</definedName>
    <definedName name="lkj" hidden="1">{"via1",#N/A,TRUE,"general";"via2",#N/A,TRUE,"general";"via3",#N/A,TRUE,"general"}</definedName>
    <definedName name="LKJLJK" hidden="1">{"TAB1",#N/A,TRUE,"GENERAL";"TAB2",#N/A,TRUE,"GENERAL";"TAB3",#N/A,TRUE,"GENERAL";"TAB4",#N/A,TRUE,"GENERAL";"TAB5",#N/A,TRUE,"GENERAL"}</definedName>
    <definedName name="LL" hidden="1">{#N/A,#N/A,FALSE,"orthoflow";#N/A,#N/A,FALSE,"Miscelaneos";#N/A,#N/A,FALSE,"Instrumentacio";#N/A,#N/A,FALSE,"Electrico";#N/A,#N/A,FALSE,"Valv. Seguridad"}</definedName>
    <definedName name="lllllh" hidden="1">{"via1",#N/A,TRUE,"general";"via2",#N/A,TRUE,"general";"via3",#N/A,TRUE,"general"}</definedName>
    <definedName name="lllllllo" hidden="1">{"via1",#N/A,TRUE,"general";"via2",#N/A,TRUE,"general";"via3",#N/A,TRUE,"general"}</definedName>
    <definedName name="lo" localSheetId="0" hidden="1">{#N/A,#N/A,FALSE,"GRAFICO";#N/A,#N/A,FALSE,"CAJA (2)";#N/A,#N/A,FALSE,"TERCEROS-PROMEDIO";#N/A,#N/A,FALSE,"CAJA";#N/A,#N/A,FALSE,"INGRESOS1995-2003";#N/A,#N/A,FALSE,"GASTOS1995-2003"}</definedName>
    <definedName name="lo" hidden="1">{#N/A,#N/A,FALSE,"GRAFICO";#N/A,#N/A,FALSE,"CAJA (2)";#N/A,#N/A,FALSE,"TERCEROS-PROMEDIO";#N/A,#N/A,FALSE,"CAJA";#N/A,#N/A,FALSE,"INGRESOS1995-2003";#N/A,#N/A,FALSE,"GASTOS1995-2003"}</definedName>
    <definedName name="lolol" hidden="1">{"TAB1",#N/A,TRUE,"GENERAL";"TAB2",#N/A,TRUE,"GENERAL";"TAB3",#N/A,TRUE,"GENERAL";"TAB4",#N/A,TRUE,"GENERAL";"TAB5",#N/A,TRUE,"GENERAL"}</definedName>
    <definedName name="lplpl" hidden="1">{"via1",#N/A,TRUE,"general";"via2",#N/A,TRUE,"general";"via3",#N/A,TRUE,"general"}</definedName>
    <definedName name="mafdsf" hidden="1">{"via1",#N/A,TRUE,"general";"via2",#N/A,TRUE,"general";"via3",#N/A,TRUE,"general"}</definedName>
    <definedName name="mao" hidden="1">{"TAB1",#N/A,TRUE,"GENERAL";"TAB2",#N/A,TRUE,"GENERAL";"TAB3",#N/A,TRUE,"GENERAL";"TAB4",#N/A,TRUE,"GENERAL";"TAB5",#N/A,TRUE,"GENERAL"}</definedName>
    <definedName name="maow" hidden="1">{"via1",#N/A,TRUE,"general";"via2",#N/A,TRUE,"general";"via3",#N/A,TRUE,"general"}</definedName>
    <definedName name="MarkP" localSheetId="0" hidden="1">{#N/A,#N/A,FALSE,"GRAFICO";#N/A,#N/A,FALSE,"CAJA (2)";#N/A,#N/A,FALSE,"TERCEROS-PROMEDIO";#N/A,#N/A,FALSE,"CAJA";#N/A,#N/A,FALSE,"INGRESOS1995-2003";#N/A,#N/A,FALSE,"GASTOS1995-2003"}</definedName>
    <definedName name="MarkP" hidden="1">{#N/A,#N/A,FALSE,"GRAFICO";#N/A,#N/A,FALSE,"CAJA (2)";#N/A,#N/A,FALSE,"TERCEROS-PROMEDIO";#N/A,#N/A,FALSE,"CAJA";#N/A,#N/A,FALSE,"INGRESOS1995-2003";#N/A,#N/A,FALSE,"GASTOS1995-2003"}</definedName>
    <definedName name="masor" hidden="1">{"via1",#N/A,TRUE,"general";"via2",#N/A,TRUE,"general";"via3",#N/A,TRUE,"general"}</definedName>
    <definedName name="mdd" hidden="1">{"via1",#N/A,TRUE,"general";"via2",#N/A,TRUE,"general";"via3",#N/A,TRUE,"general"}</definedName>
    <definedName name="meg" hidden="1">{"TAB1",#N/A,TRUE,"GENERAL";"TAB2",#N/A,TRUE,"GENERAL";"TAB3",#N/A,TRUE,"GENERAL";"TAB4",#N/A,TRUE,"GENERAL";"TAB5",#N/A,TRUE,"GENERAL"}</definedName>
    <definedName name="mem" hidden="1">#REF!</definedName>
    <definedName name="memm" hidden="1">#REF!</definedName>
    <definedName name="memmm" hidden="1">#REF!</definedName>
    <definedName name="MEMORIAS">#REF!</definedName>
    <definedName name="METROS_C">#REF!</definedName>
    <definedName name="mfgjrdt" hidden="1">{"TAB1",#N/A,TRUE,"GENERAL";"TAB2",#N/A,TRUE,"GENERAL";"TAB3",#N/A,TRUE,"GENERAL";"TAB4",#N/A,TRUE,"GENERAL";"TAB5",#N/A,TRUE,"GENERAL"}</definedName>
    <definedName name="mghm" hidden="1">{"via1",#N/A,TRUE,"general";"via2",#N/A,TRUE,"general";"via3",#N/A,TRUE,"general"}</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MOA" hidden="1">{#N/A,#N/A,FALSE,"Hoja1";#N/A,#N/A,FALSE,"Hoja2"}</definedName>
    <definedName name="MODIVejec" hidden="1">{#N/A,#N/A,FALSE,"Hoja1";#N/A,#N/A,FALSE,"Hoja2"}</definedName>
    <definedName name="MOE" hidden="1">{#N/A,#N/A,FALSE,"Hoja1";#N/A,#N/A,FALSE,"Hoja2"}</definedName>
    <definedName name="nbvnv" hidden="1">{"via1",#N/A,TRUE,"general";"via2",#N/A,TRUE,"general";"via3",#N/A,TRUE,"general"}</definedName>
    <definedName name="NDHS" hidden="1">{"TAB1",#N/A,TRUE,"GENERAL";"TAB2",#N/A,TRUE,"GENERAL";"TAB3",#N/A,TRUE,"GENERAL";"TAB4",#N/A,TRUE,"GENERAL";"TAB5",#N/A,TRUE,"GENERAL"}</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 localSheetId="0" hidden="1">{"PYGT",#N/A,FALSE,"PYG";"ACTIT",#N/A,FALSE,"BCE_GRAL-ACTIVO";"PASIT",#N/A,FALSE,"BCE_GRAL-PASIVO-PATRIM";"CAJAT",#N/A,FALSE,"CAJA"}</definedName>
    <definedName name="NO" hidden="1">{"PYGT",#N/A,FALSE,"PYG";"ACTIT",#N/A,FALSE,"BCE_GRAL-ACTIVO";"PASIT",#N/A,FALSE,"BCE_GRAL-PASIVO-PATRIM";"CAJAT",#N/A,FALSE,"CAJA"}</definedName>
    <definedName name="nxn" hidden="1">{"via1",#N/A,TRUE,"general";"via2",#N/A,TRUE,"general";"via3",#N/A,TRUE,"general"}</definedName>
    <definedName name="ñpñpñ" hidden="1">{"via1",#N/A,TRUE,"general";"via2",#N/A,TRUE,"general";"via3",#N/A,TRUE,"general"}</definedName>
    <definedName name="o9o9" hidden="1">{"via1",#N/A,TRUE,"general";"via2",#N/A,TRUE,"general";"via3",#N/A,TRUE,"general"}</definedName>
    <definedName name="obras" hidden="1">#REF!</definedName>
    <definedName name="obras11" hidden="1">#REF!</definedName>
    <definedName name="OCTUBRE" hidden="1">{#N/A,#N/A,FALSE,"orthoflow";#N/A,#N/A,FALSE,"Miscelaneos";#N/A,#N/A,FALSE,"Instrumentacio";#N/A,#N/A,FALSE,"Electrico";#N/A,#N/A,FALSE,"Valv. Seguridad"}</definedName>
    <definedName name="oera" localSheetId="0" hidden="1">{#N/A,#N/A,FALSE,"Aging Summary";#N/A,#N/A,FALSE,"Ratio Analysis";#N/A,#N/A,FALSE,"Test 120 Day Accts";#N/A,#N/A,FALSE,"Tickmarks"}</definedName>
    <definedName name="oera" hidden="1">{#N/A,#N/A,FALSE,"Aging Summary";#N/A,#N/A,FALSE,"Ratio Analysis";#N/A,#N/A,FALSE,"Test 120 Day Accts";#N/A,#N/A,FALSE,"Tickmarks"}</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ORIGINAL" hidden="1">{#N/A,#N/A,FALSE,"orthoflow";#N/A,#N/A,FALSE,"Miscelaneos";#N/A,#N/A,FALSE,"Instrumentacio";#N/A,#N/A,FALSE,"Electrico";#N/A,#N/A,FALSE,"Valv. Seguridad"}</definedName>
    <definedName name="OROZCO" hidden="1">#REF!</definedName>
    <definedName name="p0p0" hidden="1">{"via1",#N/A,TRUE,"general";"via2",#N/A,TRUE,"general";"via3",#N/A,TRUE,"general"}</definedName>
    <definedName name="particulares1" localSheetId="0" hidden="1">{#N/A,#N/A,FALSE,"Aging Summary";#N/A,#N/A,FALSE,"Ratio Analysis";#N/A,#N/A,FALSE,"Test 120 Day Accts";#N/A,#N/A,FALSE,"Tickmarks"}</definedName>
    <definedName name="particulares1" hidden="1">{#N/A,#N/A,FALSE,"Aging Summary";#N/A,#N/A,FALSE,"Ratio Analysis";#N/A,#N/A,FALSE,"Test 120 Day Accts";#N/A,#N/A,FALSE,"Tickmarks"}</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OIUP" hidden="1">{"via1",#N/A,TRUE,"general";"via2",#N/A,TRUE,"general";"via3",#N/A,TRUE,"general"}</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PPP" hidden="1">{#N/A,#N/A,FALSE,"orthoflow";#N/A,#N/A,FALSE,"Miscelaneos";#N/A,#N/A,FALSE,"Instrumentacio";#N/A,#N/A,FALSE,"Electrico";#N/A,#N/A,FALSE,"Valv. Seguridad"}</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ESUPUESTO">#REF!</definedName>
    <definedName name="PRIMER" hidden="1">{"via1",#N/A,TRUE,"general";"via2",#N/A,TRUE,"general";"via3",#N/A,TRUE,"general"}</definedName>
    <definedName name="PRIMET" hidden="1">{"TAB1",#N/A,TRUE,"GENERAL";"TAB2",#N/A,TRUE,"GENERAL";"TAB3",#N/A,TRUE,"GENERAL";"TAB4",#N/A,TRUE,"GENERAL";"TAB5",#N/A,TRUE,"GENERAL"}</definedName>
    <definedName name="PTAR" hidden="1">{#N/A,#N/A,FALSE,"Estatico";#N/A,#N/A,FALSE,"Tuberia";#N/A,#N/A,FALSE,"Instrumentación";#N/A,#N/A,FALSE,"Mecanica";#N/A,#N/A,FALSE,"Electrico";#N/A,#N/A,FALSE,"Ofic.Civiles"}</definedName>
    <definedName name="ptope" hidden="1">{"TAB1",#N/A,TRUE,"GENERAL";"TAB2",#N/A,TRUE,"GENERAL";"TAB3",#N/A,TRUE,"GENERAL";"TAB4",#N/A,TRUE,"GENERAL";"TAB5",#N/A,TRUE,"GENERAL"}</definedName>
    <definedName name="ptopes"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qqqqqqq" hidden="1">#REF!</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ewertet" hidden="1">{#N/A,#N/A,TRUE,"1842CWN0"}</definedName>
    <definedName name="qwqwqwj" hidden="1">{"TAB1",#N/A,TRUE,"GENERAL";"TAB2",#N/A,TRUE,"GENERAL";"TAB3",#N/A,TRUE,"GENERAL";"TAB4",#N/A,TRUE,"GENERAL";"TAB5",#N/A,TRUE,"GENERAL"}</definedName>
    <definedName name="RE" hidden="1">{#N/A,#N/A,FALSE,"GRAFICO";#N/A,#N/A,FALSE,"CAJA (2)";#N/A,#N/A,FALSE,"TERCEROS-PROMEDIO";#N/A,#N/A,FALSE,"CAJA";#N/A,#N/A,FALSE,"INGRESOS1995-2003";#N/A,#N/A,FALSE,"GASTOS1995-2003"}</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JHE" hidden="1">{"via1",#N/A,TRUE,"general";"via2",#N/A,TRUE,"general";"via3",#N/A,TRUE,"general"}</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s" localSheetId="0" hidden="1">{#N/A,#N/A,FALSE,"GRAFICO";#N/A,#N/A,FALSE,"CAJA (2)";#N/A,#N/A,FALSE,"TERCEROS-PROMEDIO";#N/A,#N/A,FALSE,"CAJA";#N/A,#N/A,FALSE,"INGRESOS1995-2003";#N/A,#N/A,FALSE,"GASTOS1995-2003"}</definedName>
    <definedName name="res" hidden="1">{#N/A,#N/A,FALSE,"GRAFICO";#N/A,#N/A,FALSE,"CAJA (2)";#N/A,#N/A,FALSE,"TERCEROS-PROMEDIO";#N/A,#N/A,FALSE,"CAJA";#N/A,#N/A,FALSE,"INGRESOS1995-2003";#N/A,#N/A,FALSE,"GASTOS1995-2003"}</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bgfbgdr" hidden="1">{"via1",#N/A,TRUE,"general";"via2",#N/A,TRUE,"general";"via3",#N/A,TRUE,"general"}</definedName>
    <definedName name="SCQ" hidden="1">SUMIF(#REF!,#REF!,#REF!)</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DSAFF" hidden="1">{#N/A,#N/A,TRUE,"1842CWN0"}</definedName>
    <definedName name="SDFCE" hidden="1">{"TAB1",#N/A,TRUE,"GENERAL";"TAB2",#N/A,TRUE,"GENERAL";"TAB3",#N/A,TRUE,"GENERAL";"TAB4",#N/A,TRUE,"GENERAL";"TAB5",#N/A,TRUE,"GENERAL"}</definedName>
    <definedName name="sdfd" hidden="1">{"via1",#N/A,TRUE,"general";"via2",#N/A,TRUE,"general";"via3",#N/A,TRUE,"general"}</definedName>
    <definedName name="SDFDG" hidden="1">{#N/A,#N/A,TRUE,"1842CWN0"}</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dgg" hidden="1">{#N/A,#N/A,TRUE,"INGENIERIA";#N/A,#N/A,TRUE,"COMPRAS";#N/A,#N/A,TRUE,"DIRECCION";#N/A,#N/A,TRUE,"RESUMEN"}</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dsdfsdff" hidden="1">{#N/A,#N/A,TRUE,"1842CWN0"}</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i" hidden="1">{"PYGT",#N/A,FALSE,"PYG";"ACTIT",#N/A,FALSE,"BCE_GRAL-ACTIVO";"PASIT",#N/A,FALSE,"BCE_GRAL-PASIVO-PATRIM";"CAJAT",#N/A,FALSE,"CAJA"}</definedName>
    <definedName name="srwrwr" hidden="1">{"TAB1",#N/A,TRUE,"GENERAL";"TAB2",#N/A,TRUE,"GENERAL";"TAB3",#N/A,TRUE,"GENERAL";"TAB4",#N/A,TRUE,"GENERAL";"TAB5",#N/A,TRUE,"GENERAL"}</definedName>
    <definedName name="sssss7" hidden="1">{"via1",#N/A,TRUE,"general";"via2",#N/A,TRUE,"general";"via3",#N/A,TRUE,"general"}</definedName>
    <definedName name="sssssa" hidden="1">{"TAB1",#N/A,TRUE,"GENERAL";"TAB2",#N/A,TRUE,"GENERAL";"TAB3",#N/A,TRUE,"GENERAL";"TAB4",#N/A,TRUE,"GENERAL";"TAB5",#N/A,TRUE,"GENERAL"}</definedName>
    <definedName name="sssssssssssssss" hidden="1">#REF!</definedName>
    <definedName name="sssssy" hidden="1">{"via1",#N/A,TRUE,"general";"via2",#N/A,TRUE,"general";"via3",#N/A,TRUE,"general"}</definedName>
    <definedName name="stt" hidden="1">{"via1",#N/A,TRUE,"general";"via2",#N/A,TRUE,"general";"via3",#N/A,TRUE,"general"}</definedName>
    <definedName name="swsw" hidden="1">{"via1",#N/A,TRUE,"general";"via2",#N/A,TRUE,"general";"via3",#N/A,TRUE,"general"}</definedName>
    <definedName name="swsw3" hidden="1">{"TAB1",#N/A,TRUE,"GENERAL";"TAB2",#N/A,TRUE,"GENERAL";"TAB3",#N/A,TRUE,"GENERAL";"TAB4",#N/A,TRUE,"GENERAL";"TAB5",#N/A,TRUE,"GENERAL"}</definedName>
    <definedName name="SWWE" hidden="1">{"TAB1",#N/A,TRUE,"GENERAL";"TAB2",#N/A,TRUE,"GENERAL";"TAB3",#N/A,TRUE,"GENERAL";"TAB4",#N/A,TRUE,"GENERAL";"TAB5",#N/A,TRUE,"GENERAL"}</definedName>
    <definedName name="t5t5" hidden="1">{"TAB1",#N/A,TRUE,"GENERAL";"TAB2",#N/A,TRUE,"GENERAL";"TAB3",#N/A,TRUE,"GENERAL";"TAB4",#N/A,TRUE,"GENERAL";"TAB5",#N/A,TRUE,"GENERAL"}</definedName>
    <definedName name="TARIFA_IDRD">#REF!</definedName>
    <definedName name="TC" localSheetId="0" hidden="1">{#N/A,#N/A,FALSE,"GRAFICO";#N/A,#N/A,FALSE,"CAJA (2)";#N/A,#N/A,FALSE,"TERCEROS-PROMEDIO";#N/A,#N/A,FALSE,"CAJA";#N/A,#N/A,FALSE,"INGRESOS1995-2003";#N/A,#N/A,FALSE,"GASTOS1995-2003"}</definedName>
    <definedName name="TC" hidden="1">{#N/A,#N/A,FALSE,"GRAFICO";#N/A,#N/A,FALSE,"CAJA (2)";#N/A,#N/A,FALSE,"TERCEROS-PROMEDIO";#N/A,#N/A,FALSE,"CAJA";#N/A,#N/A,FALSE,"INGRESOS1995-2003";#N/A,#N/A,FALSE,"GASTOS1995-2003"}</definedName>
    <definedName name="tdy" hidden="1">{"TAB1",#N/A,TRUE,"GENERAL";"TAB2",#N/A,TRUE,"GENERAL";"TAB3",#N/A,TRUE,"GENERAL";"TAB4",#N/A,TRUE,"GENERAL";"TAB5",#N/A,TRUE,"GENERAL"}</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_xlnm.Print_Titles" localSheetId="0">'FORMATO DE PPTO '!$2:$9</definedName>
    <definedName name="TK_1" hidden="1">#REF!</definedName>
    <definedName name="tortas" hidden="1">{"TAB1",#N/A,TRUE,"GENERAL";"TAB2",#N/A,TRUE,"GENERAL";"TAB3",#N/A,TRUE,"GENERAL";"TAB4",#N/A,TRUE,"GENERAL";"TAB5",#N/A,TRUE,"GENERAL"}</definedName>
    <definedName name="tortas2" hidden="1">{"via1",#N/A,TRUE,"general";"via2",#N/A,TRUE,"general";"via3",#N/A,TRUE,"general"}</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jfgjh" hidden="1">{"via1",#N/A,TRUE,"general";"via2",#N/A,TRUE,"general";"via3",#N/A,TRUE,"general"}</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BERIA" hidden="1">#REF!</definedName>
    <definedName name="TUBERIA1" hidden="1">#REF!</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nj" hidden="1">#REF!</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u" hidden="1">{"TAB1",#N/A,TRUE,"GENERAL";"TAB2",#N/A,TRUE,"GENERAL";"TAB3",#N/A,TRUE,"GENERAL";"TAB4",#N/A,TRUE,"GENERAL";"TAB5",#N/A,TRUE,"GENERAL"}</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bvbvbvb" hidden="1">{"TAB1",#N/A,TRUE,"GENERAL";"TAB2",#N/A,TRUE,"GENERAL";"TAB3",#N/A,TRUE,"GENERAL";"TAB4",#N/A,TRUE,"GENERAL";"TAB5",#N/A,TRUE,"GENERAL"}</definedName>
    <definedName name="vcvv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dfvuio" hidden="1">{"via1",#N/A,TRUE,"general";"via2",#N/A,TRUE,"general";"via3",#N/A,TRUE,"general"}</definedName>
    <definedName name="vdsvnj" hidden="1">{"via1",#N/A,TRUE,"general";"via2",#N/A,TRUE,"general";"via3",#N/A,TRUE,"general"}</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 hidden="1">{"via1",#N/A,TRUE,"general";"via2",#N/A,TRUE,"general";"via3",#N/A,TRUE,"general"}</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DD" hidden="1">{#N/A,#N/A,FALSE,"orthoflow";#N/A,#N/A,FALSE,"Miscelaneos";#N/A,#N/A,FALSE,"Instrumentacio";#N/A,#N/A,FALSE,"Electrico";#N/A,#N/A,FALSE,"Valv. Seguridad"}</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QEEWQ" hidden="1">{"TAB1",#N/A,TRUE,"GENERAL";"TAB2",#N/A,TRUE,"GENERAL";"TAB3",#N/A,TRUE,"GENERAL";"TAB4",#N/A,TRUE,"GENERAL";"TAB5",#N/A,TRUE,"GENERAL"}</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ivil._.works." hidden="1">{#N/A,#N/A,TRUE,"1842CWN0"}</definedName>
    <definedName name="wrn.FINAN97." hidden="1">{"COSOPE98",#N/A,FALSE,"COSOPE98";"COSOPE97",#N/A,FALSE,"COSOPE97";"GASECP98",#N/A,FALSE,"GASECP98";"GAS10098",#N/A,FALSE,"GAS10098";"GASECP97",#N/A,FALSE,"GASECP97";"GAS10097",#N/A,FALSE,"GAS10097";"INVECP98",#N/A,FALSE,"INVECP98";"INV10098",#N/A,FALSE,"INV10098";"INVECP97",#N/A,FALSE,"INVECP97";"INV10097",#N/A,FALSE,"INV10097"}</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hidden="1">{"TAB1",#N/A,TRUE,"GENERAL";"TAB2",#N/A,TRUE,"GENERAL";"TAB3",#N/A,TRUE,"GENERAL";"TAB4",#N/A,TRUE,"GENERAL";"TAB5",#N/A,TRUE,"GENERAL"}</definedName>
    <definedName name="wrn.GERENCIA." hidden="1">{#N/A,#N/A,TRUE,"INGENIERIA";#N/A,#N/A,TRUE,"COMPRAS";#N/A,#N/A,TRUE,"DIRECCION";#N/A,#N/A,TRUE,"RESUMEN"}</definedName>
    <definedName name="wrn.items." hidden="1">{#N/A,#N/A,FALSE,"Items"}</definedName>
    <definedName name="wrn.OPERADORES." hidden="1">{#N/A,#N/A,TRUE,"T1"}</definedName>
    <definedName name="wrn.PROYEC." localSheetId="0" hidden="1">{#N/A,#N/A,FALSE,"GRAFICO";#N/A,#N/A,FALSE,"CAJA (2)";#N/A,#N/A,FALSE,"TERCEROS-PROMEDIO";#N/A,#N/A,FALSE,"CAJA";#N/A,#N/A,FALSE,"INGRESOS1995-2003";#N/A,#N/A,FALSE,"GASTOS1995-2003"}</definedName>
    <definedName name="wrn.PROYEC." hidden="1">{#N/A,#N/A,FALSE,"GRAFICO";#N/A,#N/A,FALSE,"CAJA (2)";#N/A,#N/A,FALSE,"TERCEROS-PROMEDIO";#N/A,#N/A,FALSE,"CAJA";#N/A,#N/A,FALSE,"INGRESOS1995-2003";#N/A,#N/A,FALSE,"GASTOS1995-2003"}</definedName>
    <definedName name="wrn.res7" hidden="1">{#N/A,#N/A,FALSE,"Hoja1";#N/A,#N/A,FALSE,"Hoja2"}</definedName>
    <definedName name="wrn.Resumen." hidden="1">{#N/A,#N/A,FALSE,"Hoja1";#N/A,#N/A,FALSE,"Hoja2"}</definedName>
    <definedName name="wrn.SENCILLO." localSheetId="0" hidden="1">{"PYGS",#N/A,FALSE,"PYG";"ACTIS",#N/A,FALSE,"BCE_GRAL-ACTIVO";"PASIS",#N/A,FALSE,"BCE_GRAL-PASIVO-PATRIM";"CAJAS",#N/A,FALSE,"CAJA"}</definedName>
    <definedName name="wrn.SENCILLO." hidden="1">{"PYGS",#N/A,FALSE,"PYG";"ACTIS",#N/A,FALSE,"BCE_GRAL-ACTIVO";"PASIS",#N/A,FALSE,"BCE_GRAL-PASIVO-PATRIM";"CAJAS",#N/A,FALSE,"CAJA"}</definedName>
    <definedName name="wrn.Total." localSheetId="0" hidden="1">{"Parcial",#N/A,FALSE,"GastFuncionamiento";"Parcial2",#N/A,FALSE,"GastFuncionamiento";"Total",#N/A,FALSE,"GastFuncionamiento"}</definedName>
    <definedName name="wrn.Total." hidden="1">{"Parcial",#N/A,FALSE,"GastFuncionamiento";"Parcial2",#N/A,FALSE,"GastFuncionamiento";"Total",#N/A,FALSE,"GastFuncionamiento"}</definedName>
    <definedName name="wrn.TRABFENO." hidden="1">{#N/A,#N/A,FALSE,"Estatico";#N/A,#N/A,FALSE,"Tuberia";#N/A,#N/A,FALSE,"Instrumentación";#N/A,#N/A,FALSE,"Mecanica";#N/A,#N/A,FALSE,"Electrico";#N/A,#N/A,FALSE,"Ofic.Civiles"}</definedName>
    <definedName name="wrn.via." hidden="1">{"via1",#N/A,TRUE,"general";"via2",#N/A,TRUE,"general";"via3",#N/A,TRUE,"general"}</definedName>
    <definedName name="wrn1.items" hidden="1">{#N/A,#N/A,FALSE,"Items"}</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ded3" hidden="1">{"via1",#N/A,TRUE,"general";"via2",#N/A,TRUE,"general";"via3",#N/A,TRUE,"general"}</definedName>
    <definedName name="wwwwe" hidden="1">{"TAB1",#N/A,TRUE,"GENERAL";"TAB2",#N/A,TRUE,"GENERAL";"TAB3",#N/A,TRUE,"GENERAL";"TAB4",#N/A,TRUE,"GENERAL";"TAB5",#N/A,TRUE,"GENERAL"}</definedName>
    <definedName name="wyty" hidden="1">{"via1",#N/A,TRUE,"general";"via2",#N/A,TRUE,"general";"via3",#N/A,TRUE,"general"}</definedName>
    <definedName name="xcbvbs" hidden="1">{"TAB1",#N/A,TRUE,"GENERAL";"TAB2",#N/A,TRUE,"GENERAL";"TAB3",#N/A,TRUE,"GENERAL";"TAB4",#N/A,TRUE,"GENERAL";"TAB5",#N/A,TRUE,"GENERAL"}</definedName>
    <definedName name="XSW" hidden="1">{#N/A,#N/A,TRUE,"1842CWN0"}</definedName>
    <definedName name="xsxs" hidden="1">{"TAB1",#N/A,TRUE,"GENERAL";"TAB2",#N/A,TRUE,"GENERAL";"TAB3",#N/A,TRUE,"GENERAL";"TAB4",#N/A,TRUE,"GENERAL";"TAB5",#N/A,TRUE,"GENERAL"}</definedName>
    <definedName name="xxfg" hidden="1">{"via1",#N/A,TRUE,"general";"via2",#N/A,TRUE,"general";"via3",#N/A,TRUE,"general"}</definedName>
    <definedName name="xxxxxds" hidden="1">{"via1",#N/A,TRUE,"general";"via2",#N/A,TRUE,"general";"via3",#N/A,TRUE,"general"}</definedName>
    <definedName name="XXXXXX" hidden="1">{#N/A,#N/A,FALSE,"orthoflow";#N/A,#N/A,FALSE,"Miscelaneos";#N/A,#N/A,FALSE,"Instrumentacio";#N/A,#N/A,FALSE,"Electrico";#N/A,#N/A,FALSE,"Valv. Seguridad"}</definedName>
    <definedName name="xxxxxxxxxx29" hidden="1">{"via1",#N/A,TRUE,"general";"via2",#N/A,TRUE,"general";"via3",#N/A,TRUE,"general"}</definedName>
    <definedName name="XZS" hidden="1">#REF!</definedName>
    <definedName name="XZXZV" hidden="1">{"via1",#N/A,TRUE,"general";"via2",#N/A,TRUE,"general";"via3",#N/A,TRUE,"general"}</definedName>
    <definedName name="y6y6" hidden="1">{"via1",#N/A,TRUE,"general";"via2",#N/A,TRUE,"general";"via3",#N/A,TRUE,"general"}</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O" localSheetId="0" hidden="1">{#N/A,#N/A,FALSE,"GRAFICO";#N/A,#N/A,FALSE,"CAJA (2)";#N/A,#N/A,FALSE,"TERCEROS-PROMEDIO";#N/A,#N/A,FALSE,"CAJA";#N/A,#N/A,FALSE,"INGRESOS1995-2003";#N/A,#N/A,FALSE,"GASTOS1995-2003"}</definedName>
    <definedName name="YO" hidden="1">{#N/A,#N/A,FALSE,"GRAFICO";#N/A,#N/A,FALSE,"CAJA (2)";#N/A,#N/A,FALSE,"TERCEROS-PROMEDIO";#N/A,#N/A,FALSE,"CAJA";#N/A,#N/A,FALSE,"INGRESOS1995-2003";#N/A,#N/A,FALSE,"GASTOS1995-2003"}</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AQ" hidden="1">{#N/A,#N/A,TRUE,"INGENIERIA";#N/A,#N/A,TRUE,"COMPRAS";#N/A,#N/A,TRUE,"DIRECCION";#N/A,#N/A,TRUE,"RESUMEN"}</definedName>
    <definedName name="zdervr" hidden="1">{"via1",#N/A,TRUE,"general";"via2",#N/A,TRUE,"general";"via3",#N/A,TRUE,"general"}</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 name="zzzzzzzz" hidden="1">SUMIF(#REF!,#REF!,#REF!)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5" i="1" l="1"/>
  <c r="D395" i="1"/>
  <c r="D394" i="1"/>
  <c r="D393" i="1"/>
  <c r="F391" i="1"/>
  <c r="E391" i="1"/>
  <c r="D391" i="1"/>
  <c r="D390" i="1"/>
  <c r="D389" i="1"/>
  <c r="F387" i="1"/>
  <c r="E387" i="1"/>
  <c r="D387" i="1"/>
  <c r="F386" i="1"/>
  <c r="E386" i="1"/>
  <c r="D386" i="1"/>
  <c r="F385" i="1"/>
  <c r="E385" i="1"/>
  <c r="D385" i="1"/>
  <c r="D384" i="1"/>
  <c r="F383" i="1"/>
  <c r="E383" i="1"/>
  <c r="D383" i="1"/>
  <c r="F382" i="1"/>
  <c r="E382" i="1"/>
  <c r="D382" i="1"/>
  <c r="F381" i="1"/>
  <c r="E381" i="1"/>
  <c r="D381" i="1"/>
  <c r="D380" i="1"/>
  <c r="F379" i="1"/>
  <c r="E379" i="1"/>
  <c r="D379" i="1"/>
  <c r="D378" i="1"/>
  <c r="D377" i="1"/>
  <c r="F375" i="1"/>
  <c r="E375" i="1"/>
  <c r="F374" i="1"/>
  <c r="E374" i="1"/>
  <c r="D374" i="1"/>
  <c r="D373" i="1"/>
  <c r="F372" i="1"/>
  <c r="E372" i="1"/>
  <c r="D372" i="1"/>
  <c r="F371" i="1"/>
  <c r="E371" i="1"/>
  <c r="D371" i="1"/>
  <c r="D370" i="1"/>
  <c r="D369" i="1"/>
  <c r="F367" i="1"/>
  <c r="E367" i="1"/>
  <c r="D367" i="1"/>
  <c r="D366" i="1"/>
  <c r="F365" i="1"/>
  <c r="E365" i="1"/>
  <c r="D365" i="1"/>
  <c r="F364" i="1"/>
  <c r="E364" i="1"/>
  <c r="D364" i="1"/>
  <c r="D363" i="1"/>
  <c r="F362" i="1"/>
  <c r="E362" i="1"/>
  <c r="D362" i="1"/>
  <c r="F361" i="1"/>
  <c r="E361" i="1"/>
  <c r="D361" i="1"/>
  <c r="D360" i="1"/>
  <c r="D359" i="1"/>
  <c r="F357" i="1"/>
  <c r="E357" i="1"/>
  <c r="D357" i="1"/>
  <c r="F356" i="1"/>
  <c r="E356" i="1"/>
  <c r="D356" i="1"/>
  <c r="D355" i="1"/>
  <c r="F354" i="1"/>
  <c r="E354" i="1"/>
  <c r="D354" i="1"/>
  <c r="D353" i="1"/>
  <c r="D352" i="1"/>
  <c r="F350" i="1"/>
  <c r="E350" i="1"/>
  <c r="D350" i="1"/>
  <c r="D349" i="1"/>
  <c r="F348" i="1"/>
  <c r="E348" i="1"/>
  <c r="D348" i="1"/>
  <c r="D347" i="1"/>
  <c r="F346" i="1"/>
  <c r="E346" i="1"/>
  <c r="D346" i="1"/>
  <c r="F345" i="1"/>
  <c r="E345" i="1"/>
  <c r="D345" i="1"/>
  <c r="F344" i="1"/>
  <c r="E344" i="1"/>
  <c r="D344" i="1"/>
  <c r="F343" i="1"/>
  <c r="E343" i="1"/>
  <c r="D343" i="1"/>
  <c r="D342" i="1"/>
  <c r="F341" i="1"/>
  <c r="E341" i="1"/>
  <c r="D341" i="1"/>
  <c r="F340" i="1"/>
  <c r="E340" i="1"/>
  <c r="D340" i="1"/>
  <c r="D339" i="1"/>
  <c r="F338" i="1"/>
  <c r="E338" i="1"/>
  <c r="D338" i="1"/>
  <c r="D337" i="1"/>
  <c r="F336" i="1"/>
  <c r="E336" i="1"/>
  <c r="D336" i="1"/>
  <c r="D335" i="1"/>
  <c r="D334" i="1"/>
  <c r="F332" i="1"/>
  <c r="E332" i="1"/>
  <c r="D332" i="1"/>
  <c r="F331" i="1"/>
  <c r="E331" i="1"/>
  <c r="D331" i="1"/>
  <c r="F330" i="1"/>
  <c r="E330" i="1"/>
  <c r="D330" i="1"/>
  <c r="F329" i="1"/>
  <c r="E329" i="1"/>
  <c r="D329" i="1"/>
  <c r="F328" i="1"/>
  <c r="E328" i="1"/>
  <c r="D328" i="1"/>
  <c r="F327" i="1"/>
  <c r="E327" i="1"/>
  <c r="D327" i="1"/>
  <c r="F326" i="1"/>
  <c r="E326" i="1"/>
  <c r="D326" i="1"/>
  <c r="F325" i="1"/>
  <c r="E325" i="1"/>
  <c r="D325" i="1"/>
  <c r="F324" i="1"/>
  <c r="E324" i="1"/>
  <c r="D324" i="1"/>
  <c r="F323" i="1"/>
  <c r="E323" i="1"/>
  <c r="D323" i="1"/>
  <c r="F322" i="1"/>
  <c r="E322" i="1"/>
  <c r="D322" i="1"/>
  <c r="F321" i="1"/>
  <c r="E321" i="1"/>
  <c r="D321" i="1"/>
  <c r="F320" i="1"/>
  <c r="E320" i="1"/>
  <c r="D320" i="1"/>
  <c r="D319" i="1"/>
  <c r="F317" i="1"/>
  <c r="E317" i="1"/>
  <c r="D317" i="1"/>
  <c r="F316" i="1"/>
  <c r="E316" i="1"/>
  <c r="D316" i="1"/>
  <c r="D315" i="1"/>
  <c r="D314" i="1"/>
  <c r="F312" i="1"/>
  <c r="E312" i="1"/>
  <c r="D312" i="1"/>
  <c r="D311" i="1"/>
  <c r="D310" i="1"/>
  <c r="F308" i="1"/>
  <c r="E308" i="1"/>
  <c r="D308" i="1"/>
  <c r="F307" i="1"/>
  <c r="E307" i="1"/>
  <c r="D307" i="1"/>
  <c r="F306" i="1"/>
  <c r="E306" i="1"/>
  <c r="D306" i="1"/>
  <c r="F305" i="1"/>
  <c r="E305" i="1"/>
  <c r="D305" i="1"/>
  <c r="F304" i="1"/>
  <c r="E304" i="1"/>
  <c r="D304" i="1"/>
  <c r="F303" i="1"/>
  <c r="E303" i="1"/>
  <c r="D303" i="1"/>
  <c r="F302" i="1"/>
  <c r="E302" i="1"/>
  <c r="D302" i="1"/>
  <c r="F301" i="1"/>
  <c r="E301" i="1"/>
  <c r="D301" i="1"/>
  <c r="F300" i="1"/>
  <c r="E300" i="1"/>
  <c r="D300" i="1"/>
  <c r="F299" i="1"/>
  <c r="E299" i="1"/>
  <c r="D299" i="1"/>
  <c r="F298" i="1"/>
  <c r="E298" i="1"/>
  <c r="D298" i="1"/>
  <c r="D297" i="1"/>
  <c r="F296" i="1"/>
  <c r="E296" i="1"/>
  <c r="D296" i="1"/>
  <c r="F295" i="1"/>
  <c r="E295" i="1"/>
  <c r="D295" i="1"/>
  <c r="F294" i="1"/>
  <c r="E294" i="1"/>
  <c r="D294" i="1"/>
  <c r="F293" i="1"/>
  <c r="E293" i="1"/>
  <c r="D293" i="1"/>
  <c r="D292" i="1"/>
  <c r="F291" i="1"/>
  <c r="E291" i="1"/>
  <c r="D291" i="1"/>
  <c r="F290" i="1"/>
  <c r="E290" i="1"/>
  <c r="D290" i="1"/>
  <c r="F289" i="1"/>
  <c r="E289" i="1"/>
  <c r="D289" i="1"/>
  <c r="F288" i="1"/>
  <c r="E288" i="1"/>
  <c r="D288" i="1"/>
  <c r="F287" i="1"/>
  <c r="E287" i="1"/>
  <c r="D287" i="1"/>
  <c r="F286" i="1"/>
  <c r="E286" i="1"/>
  <c r="D286" i="1"/>
  <c r="F285" i="1"/>
  <c r="E285" i="1"/>
  <c r="D285" i="1"/>
  <c r="F284" i="1"/>
  <c r="E284" i="1"/>
  <c r="D284" i="1"/>
  <c r="F283" i="1"/>
  <c r="E283" i="1"/>
  <c r="D283" i="1"/>
  <c r="F282" i="1"/>
  <c r="E282" i="1"/>
  <c r="D282" i="1"/>
  <c r="D281" i="1"/>
  <c r="D280" i="1"/>
  <c r="F278" i="1"/>
  <c r="E278" i="1"/>
  <c r="D278" i="1"/>
  <c r="F277" i="1"/>
  <c r="E277" i="1"/>
  <c r="D277" i="1"/>
  <c r="D276" i="1"/>
  <c r="D275" i="1"/>
  <c r="F273" i="1"/>
  <c r="E273" i="1"/>
  <c r="D273" i="1"/>
  <c r="D272" i="1"/>
  <c r="D271" i="1"/>
  <c r="F269" i="1"/>
  <c r="E269" i="1"/>
  <c r="D269" i="1"/>
  <c r="D268" i="1"/>
  <c r="F267" i="1"/>
  <c r="E267" i="1"/>
  <c r="D267" i="1"/>
  <c r="D266" i="1"/>
  <c r="F265" i="1"/>
  <c r="E265" i="1"/>
  <c r="D265" i="1"/>
  <c r="D264" i="1"/>
  <c r="D263" i="1"/>
  <c r="F261" i="1"/>
  <c r="E261" i="1"/>
  <c r="D261" i="1"/>
  <c r="D260" i="1"/>
  <c r="D259" i="1"/>
  <c r="F257" i="1"/>
  <c r="E257" i="1"/>
  <c r="D257" i="1"/>
  <c r="F256" i="1"/>
  <c r="E256" i="1"/>
  <c r="D256" i="1"/>
  <c r="F255" i="1"/>
  <c r="E255" i="1"/>
  <c r="D255" i="1"/>
  <c r="F254" i="1"/>
  <c r="E254" i="1"/>
  <c r="D254" i="1"/>
  <c r="F253" i="1"/>
  <c r="E253" i="1"/>
  <c r="D253" i="1"/>
  <c r="F252" i="1"/>
  <c r="E252" i="1"/>
  <c r="D252" i="1"/>
  <c r="F251" i="1"/>
  <c r="E251" i="1"/>
  <c r="D251" i="1"/>
  <c r="F250" i="1"/>
  <c r="E250" i="1"/>
  <c r="D250" i="1"/>
  <c r="F249" i="1"/>
  <c r="E249" i="1"/>
  <c r="D249" i="1"/>
  <c r="F248" i="1"/>
  <c r="E248" i="1"/>
  <c r="D248" i="1"/>
  <c r="F247" i="1"/>
  <c r="E247" i="1"/>
  <c r="D247" i="1"/>
  <c r="F246" i="1"/>
  <c r="E246" i="1"/>
  <c r="D246" i="1"/>
  <c r="F245" i="1"/>
  <c r="E245" i="1"/>
  <c r="D245" i="1"/>
  <c r="F244" i="1"/>
  <c r="E244" i="1"/>
  <c r="D244" i="1"/>
  <c r="F243" i="1"/>
  <c r="E243" i="1"/>
  <c r="D243" i="1"/>
  <c r="F242" i="1"/>
  <c r="E242" i="1"/>
  <c r="D242" i="1"/>
  <c r="F241" i="1"/>
  <c r="E241" i="1"/>
  <c r="D241" i="1"/>
  <c r="F240" i="1"/>
  <c r="E240" i="1"/>
  <c r="D240" i="1"/>
  <c r="F239" i="1"/>
  <c r="E239" i="1"/>
  <c r="D239" i="1"/>
  <c r="F238" i="1"/>
  <c r="E238" i="1"/>
  <c r="D238" i="1"/>
  <c r="F237" i="1"/>
  <c r="E237" i="1"/>
  <c r="D237" i="1"/>
  <c r="F236" i="1"/>
  <c r="E236" i="1"/>
  <c r="D236" i="1"/>
  <c r="F235" i="1"/>
  <c r="E235" i="1"/>
  <c r="D235" i="1"/>
  <c r="D234" i="1"/>
  <c r="D233" i="1"/>
  <c r="F231" i="1"/>
  <c r="E231" i="1"/>
  <c r="D231" i="1"/>
  <c r="F230" i="1"/>
  <c r="E230" i="1"/>
  <c r="D230" i="1"/>
  <c r="F229" i="1"/>
  <c r="E229" i="1"/>
  <c r="D229" i="1"/>
  <c r="D228" i="1"/>
  <c r="F227" i="1"/>
  <c r="E227" i="1"/>
  <c r="D227" i="1"/>
  <c r="D226" i="1"/>
  <c r="F225" i="1"/>
  <c r="E225" i="1"/>
  <c r="D225" i="1"/>
  <c r="F224" i="1"/>
  <c r="E224" i="1"/>
  <c r="D224" i="1"/>
  <c r="F223" i="1"/>
  <c r="E223" i="1"/>
  <c r="D223" i="1"/>
  <c r="F222" i="1"/>
  <c r="E222" i="1"/>
  <c r="D222" i="1"/>
  <c r="F221" i="1"/>
  <c r="E221" i="1"/>
  <c r="D221" i="1"/>
  <c r="D220" i="1"/>
  <c r="F219" i="1"/>
  <c r="E219" i="1"/>
  <c r="D219" i="1"/>
  <c r="F218" i="1"/>
  <c r="E218" i="1"/>
  <c r="D218" i="1"/>
  <c r="F217" i="1"/>
  <c r="E217" i="1"/>
  <c r="D217" i="1"/>
  <c r="D216" i="1"/>
  <c r="F215" i="1"/>
  <c r="E215" i="1"/>
  <c r="D215" i="1"/>
  <c r="F214" i="1"/>
  <c r="E214" i="1"/>
  <c r="D214" i="1"/>
  <c r="F213" i="1"/>
  <c r="E213" i="1"/>
  <c r="D213" i="1"/>
  <c r="F212" i="1"/>
  <c r="E212" i="1"/>
  <c r="D212" i="1"/>
  <c r="F211" i="1"/>
  <c r="E211" i="1"/>
  <c r="D211" i="1"/>
  <c r="D210" i="1"/>
  <c r="F209" i="1"/>
  <c r="E209" i="1"/>
  <c r="D209" i="1"/>
  <c r="F208" i="1"/>
  <c r="E208" i="1"/>
  <c r="D208" i="1"/>
  <c r="F207" i="1"/>
  <c r="E207" i="1"/>
  <c r="D207" i="1"/>
  <c r="D206" i="1"/>
  <c r="F205" i="1"/>
  <c r="E205" i="1"/>
  <c r="D205" i="1"/>
  <c r="F204" i="1"/>
  <c r="E204" i="1"/>
  <c r="D204" i="1"/>
  <c r="D203" i="1"/>
  <c r="F202" i="1"/>
  <c r="E202" i="1"/>
  <c r="D202" i="1"/>
  <c r="F201" i="1"/>
  <c r="E201" i="1"/>
  <c r="D201" i="1"/>
  <c r="F200" i="1"/>
  <c r="E200" i="1"/>
  <c r="D200" i="1"/>
  <c r="F199" i="1"/>
  <c r="E199" i="1"/>
  <c r="D199" i="1"/>
  <c r="F198" i="1"/>
  <c r="E198" i="1"/>
  <c r="D198" i="1"/>
  <c r="F197" i="1"/>
  <c r="E197" i="1"/>
  <c r="D197" i="1"/>
  <c r="F196" i="1"/>
  <c r="E196" i="1"/>
  <c r="D196" i="1"/>
  <c r="F195" i="1"/>
  <c r="E195" i="1"/>
  <c r="D195" i="1"/>
  <c r="F194" i="1"/>
  <c r="E194" i="1"/>
  <c r="D194" i="1"/>
  <c r="F193" i="1"/>
  <c r="E193" i="1"/>
  <c r="D193" i="1"/>
  <c r="D192" i="1"/>
  <c r="F191" i="1"/>
  <c r="E191" i="1"/>
  <c r="D191" i="1"/>
  <c r="F190" i="1"/>
  <c r="E190" i="1"/>
  <c r="D190" i="1"/>
  <c r="F189" i="1"/>
  <c r="E189" i="1"/>
  <c r="D189" i="1"/>
  <c r="F188" i="1"/>
  <c r="E188" i="1"/>
  <c r="D188" i="1"/>
  <c r="F187" i="1"/>
  <c r="E187" i="1"/>
  <c r="D187" i="1"/>
  <c r="F186" i="1"/>
  <c r="E186" i="1"/>
  <c r="D186" i="1"/>
  <c r="F185" i="1"/>
  <c r="E185" i="1"/>
  <c r="D185" i="1"/>
  <c r="F184" i="1"/>
  <c r="E184" i="1"/>
  <c r="D184" i="1"/>
  <c r="F183" i="1"/>
  <c r="E183" i="1"/>
  <c r="D183" i="1"/>
  <c r="F182" i="1"/>
  <c r="E182" i="1"/>
  <c r="D182" i="1"/>
  <c r="F181" i="1"/>
  <c r="E181" i="1"/>
  <c r="D181" i="1"/>
  <c r="F180" i="1"/>
  <c r="E180" i="1"/>
  <c r="D180" i="1"/>
  <c r="F179" i="1"/>
  <c r="E179" i="1"/>
  <c r="D179" i="1"/>
  <c r="F178" i="1"/>
  <c r="E178" i="1"/>
  <c r="D178" i="1"/>
  <c r="F177" i="1"/>
  <c r="E177" i="1"/>
  <c r="D177" i="1"/>
  <c r="D176" i="1"/>
  <c r="F175" i="1"/>
  <c r="E175" i="1"/>
  <c r="D175" i="1"/>
  <c r="F174" i="1"/>
  <c r="E174" i="1"/>
  <c r="D174" i="1"/>
  <c r="F173" i="1"/>
  <c r="E173" i="1"/>
  <c r="D173" i="1"/>
  <c r="F172" i="1"/>
  <c r="E172" i="1"/>
  <c r="D172" i="1"/>
  <c r="F171" i="1"/>
  <c r="E171" i="1"/>
  <c r="D171" i="1"/>
  <c r="F170" i="1"/>
  <c r="E170" i="1"/>
  <c r="D170" i="1"/>
  <c r="F169" i="1"/>
  <c r="E169" i="1"/>
  <c r="D169" i="1"/>
  <c r="F168" i="1"/>
  <c r="E168" i="1"/>
  <c r="D168" i="1"/>
  <c r="F167" i="1"/>
  <c r="E167" i="1"/>
  <c r="D167" i="1"/>
  <c r="F166" i="1"/>
  <c r="E166" i="1"/>
  <c r="D166" i="1"/>
  <c r="F165" i="1"/>
  <c r="E165" i="1"/>
  <c r="D165" i="1"/>
  <c r="F164" i="1"/>
  <c r="E164" i="1"/>
  <c r="D164" i="1"/>
  <c r="D163" i="1"/>
  <c r="F162" i="1"/>
  <c r="E162" i="1"/>
  <c r="D162" i="1"/>
  <c r="F161" i="1"/>
  <c r="E161" i="1"/>
  <c r="D161" i="1"/>
  <c r="F160" i="1"/>
  <c r="E160" i="1"/>
  <c r="D160" i="1"/>
  <c r="F159" i="1"/>
  <c r="E159" i="1"/>
  <c r="D159" i="1"/>
  <c r="F158" i="1"/>
  <c r="E158" i="1"/>
  <c r="D158" i="1"/>
  <c r="F157" i="1"/>
  <c r="E157" i="1"/>
  <c r="D157" i="1"/>
  <c r="F156" i="1"/>
  <c r="E156" i="1"/>
  <c r="D156" i="1"/>
  <c r="F155" i="1"/>
  <c r="E155" i="1"/>
  <c r="D155" i="1"/>
  <c r="F154" i="1"/>
  <c r="E154" i="1"/>
  <c r="D154" i="1"/>
  <c r="F153" i="1"/>
  <c r="E153" i="1"/>
  <c r="D153" i="1"/>
  <c r="F152" i="1"/>
  <c r="E152" i="1"/>
  <c r="D152" i="1"/>
  <c r="F151" i="1"/>
  <c r="E151" i="1"/>
  <c r="D151" i="1"/>
  <c r="D150" i="1"/>
  <c r="F149" i="1"/>
  <c r="E149" i="1"/>
  <c r="D149" i="1"/>
  <c r="F148" i="1"/>
  <c r="E148" i="1"/>
  <c r="D148" i="1"/>
  <c r="F147" i="1"/>
  <c r="E147" i="1"/>
  <c r="D147" i="1"/>
  <c r="F146" i="1"/>
  <c r="E146" i="1"/>
  <c r="D146" i="1"/>
  <c r="F145" i="1"/>
  <c r="E145" i="1"/>
  <c r="D145" i="1"/>
  <c r="D144" i="1"/>
  <c r="F143" i="1"/>
  <c r="E143" i="1"/>
  <c r="D143" i="1"/>
  <c r="F142" i="1"/>
  <c r="E142" i="1"/>
  <c r="D142" i="1"/>
  <c r="F141" i="1"/>
  <c r="E141" i="1"/>
  <c r="D141" i="1"/>
  <c r="F140" i="1"/>
  <c r="E140" i="1"/>
  <c r="D140" i="1"/>
  <c r="F139" i="1"/>
  <c r="E139" i="1"/>
  <c r="D139" i="1"/>
  <c r="F138" i="1"/>
  <c r="E138" i="1"/>
  <c r="D138" i="1"/>
  <c r="F137" i="1"/>
  <c r="E137" i="1"/>
  <c r="D137" i="1"/>
  <c r="F136" i="1"/>
  <c r="E136" i="1"/>
  <c r="D136" i="1"/>
  <c r="F135" i="1"/>
  <c r="E135" i="1"/>
  <c r="D135" i="1"/>
  <c r="F134" i="1"/>
  <c r="E134" i="1"/>
  <c r="D134" i="1"/>
  <c r="F133" i="1"/>
  <c r="E133" i="1"/>
  <c r="D133" i="1"/>
  <c r="F132" i="1"/>
  <c r="E132" i="1"/>
  <c r="D132" i="1"/>
  <c r="F131" i="1"/>
  <c r="E131" i="1"/>
  <c r="D131" i="1"/>
  <c r="F130" i="1"/>
  <c r="E130" i="1"/>
  <c r="D130" i="1"/>
  <c r="F129" i="1"/>
  <c r="E129" i="1"/>
  <c r="D129" i="1"/>
  <c r="F128" i="1"/>
  <c r="E128" i="1"/>
  <c r="D128" i="1"/>
  <c r="D127" i="1"/>
  <c r="D126" i="1"/>
  <c r="E124" i="1"/>
  <c r="D124" i="1"/>
  <c r="D123" i="1"/>
  <c r="E122" i="1"/>
  <c r="D122" i="1"/>
  <c r="E121" i="1"/>
  <c r="D121" i="1"/>
  <c r="D120" i="1"/>
  <c r="D119" i="1"/>
  <c r="F117" i="1"/>
  <c r="E117" i="1"/>
  <c r="D117" i="1"/>
  <c r="F116" i="1"/>
  <c r="E116" i="1"/>
  <c r="D116" i="1"/>
  <c r="F115" i="1"/>
  <c r="E115" i="1"/>
  <c r="D115" i="1"/>
  <c r="F114" i="1"/>
  <c r="E114" i="1"/>
  <c r="D114" i="1"/>
  <c r="F113" i="1"/>
  <c r="E113" i="1"/>
  <c r="D113" i="1"/>
  <c r="F112" i="1"/>
  <c r="E112" i="1"/>
  <c r="D112" i="1"/>
  <c r="F111" i="1"/>
  <c r="E111" i="1"/>
  <c r="F110" i="1"/>
  <c r="E110" i="1"/>
  <c r="F109" i="1"/>
  <c r="E109" i="1"/>
  <c r="D108" i="1"/>
  <c r="F107" i="1"/>
  <c r="E107" i="1"/>
  <c r="D107" i="1"/>
  <c r="F106" i="1"/>
  <c r="E106" i="1"/>
  <c r="D106" i="1"/>
  <c r="F105" i="1"/>
  <c r="E105" i="1"/>
  <c r="D105" i="1"/>
  <c r="F104" i="1"/>
  <c r="E104" i="1"/>
  <c r="D104" i="1"/>
  <c r="F103" i="1"/>
  <c r="E103" i="1"/>
  <c r="D103" i="1"/>
  <c r="F102" i="1"/>
  <c r="E102" i="1"/>
  <c r="D102" i="1"/>
  <c r="F101" i="1"/>
  <c r="E101" i="1"/>
  <c r="D101" i="1"/>
  <c r="F100" i="1"/>
  <c r="E100" i="1"/>
  <c r="D100" i="1"/>
  <c r="F99" i="1"/>
  <c r="E99" i="1"/>
  <c r="D99" i="1"/>
  <c r="D98" i="1"/>
  <c r="F97" i="1"/>
  <c r="E97" i="1"/>
  <c r="D97" i="1"/>
  <c r="F96" i="1"/>
  <c r="E96" i="1"/>
  <c r="D96" i="1"/>
  <c r="D95" i="1"/>
  <c r="D94" i="1"/>
  <c r="F92" i="1"/>
  <c r="E92" i="1"/>
  <c r="D92" i="1"/>
  <c r="F91" i="1"/>
  <c r="E91" i="1"/>
  <c r="D91" i="1"/>
  <c r="F90" i="1"/>
  <c r="E90" i="1"/>
  <c r="D90" i="1"/>
  <c r="D89" i="1"/>
  <c r="F88" i="1"/>
  <c r="E88" i="1"/>
  <c r="D88" i="1"/>
  <c r="F87" i="1"/>
  <c r="E87" i="1"/>
  <c r="D87" i="1"/>
  <c r="F86" i="1"/>
  <c r="E86" i="1"/>
  <c r="D86" i="1"/>
  <c r="F85" i="1"/>
  <c r="E85" i="1"/>
  <c r="D85" i="1"/>
  <c r="D84" i="1"/>
  <c r="F83" i="1"/>
  <c r="E83" i="1"/>
  <c r="D83" i="1"/>
  <c r="F82" i="1"/>
  <c r="E82" i="1"/>
  <c r="D82" i="1"/>
  <c r="F81" i="1"/>
  <c r="E81" i="1"/>
  <c r="D81" i="1"/>
  <c r="F80" i="1"/>
  <c r="E80" i="1"/>
  <c r="D80" i="1"/>
  <c r="D79" i="1"/>
  <c r="F78" i="1"/>
  <c r="E78" i="1"/>
  <c r="D78" i="1"/>
  <c r="F77" i="1"/>
  <c r="E77" i="1"/>
  <c r="D77" i="1"/>
  <c r="F76" i="1"/>
  <c r="E76" i="1"/>
  <c r="D76" i="1"/>
  <c r="D75" i="1"/>
  <c r="F74" i="1"/>
  <c r="E74" i="1"/>
  <c r="D74" i="1"/>
  <c r="D73" i="1"/>
  <c r="F72" i="1"/>
  <c r="E72" i="1"/>
  <c r="D72" i="1"/>
  <c r="F71" i="1"/>
  <c r="E71" i="1"/>
  <c r="D71" i="1"/>
  <c r="D70" i="1"/>
  <c r="F69" i="1"/>
  <c r="E69" i="1"/>
  <c r="D69" i="1"/>
  <c r="D68" i="1"/>
  <c r="F67" i="1"/>
  <c r="E67" i="1"/>
  <c r="D67" i="1"/>
  <c r="D66" i="1"/>
  <c r="D65" i="1"/>
  <c r="F63" i="1"/>
  <c r="E63" i="1"/>
  <c r="D63" i="1"/>
  <c r="F62" i="1"/>
  <c r="E62" i="1"/>
  <c r="D62" i="1"/>
  <c r="D61" i="1"/>
  <c r="F60" i="1"/>
  <c r="E60" i="1"/>
  <c r="D60" i="1"/>
  <c r="F59" i="1"/>
  <c r="E59" i="1"/>
  <c r="D59" i="1"/>
  <c r="F58" i="1"/>
  <c r="E58" i="1"/>
  <c r="D58" i="1"/>
  <c r="F57" i="1"/>
  <c r="E57" i="1"/>
  <c r="D57" i="1"/>
  <c r="F56" i="1"/>
  <c r="E56" i="1"/>
  <c r="D56" i="1"/>
  <c r="F55" i="1"/>
  <c r="E55" i="1"/>
  <c r="D55" i="1"/>
  <c r="D54" i="1"/>
  <c r="F53" i="1"/>
  <c r="E53" i="1"/>
  <c r="D53" i="1"/>
  <c r="D52" i="1"/>
  <c r="D51" i="1"/>
  <c r="F49" i="1"/>
  <c r="E49" i="1"/>
  <c r="D49" i="1"/>
  <c r="D48" i="1"/>
  <c r="F47" i="1"/>
  <c r="E47" i="1"/>
  <c r="D47" i="1"/>
  <c r="D46" i="1"/>
  <c r="F45" i="1"/>
  <c r="E45" i="1"/>
  <c r="D45" i="1"/>
  <c r="F44" i="1"/>
  <c r="E44" i="1"/>
  <c r="D44" i="1"/>
  <c r="D43" i="1"/>
  <c r="F42" i="1"/>
  <c r="E42" i="1"/>
  <c r="D42" i="1"/>
  <c r="D41" i="1"/>
  <c r="F40" i="1"/>
  <c r="E40" i="1"/>
  <c r="D40" i="1"/>
  <c r="D39" i="1"/>
  <c r="F38" i="1"/>
  <c r="E38" i="1"/>
  <c r="D38" i="1"/>
  <c r="D37" i="1"/>
  <c r="F36" i="1"/>
  <c r="E36" i="1"/>
  <c r="D36" i="1"/>
  <c r="D35" i="1"/>
  <c r="F34" i="1"/>
  <c r="E34" i="1"/>
  <c r="D34" i="1"/>
  <c r="F33" i="1"/>
  <c r="E33" i="1"/>
  <c r="D33" i="1"/>
  <c r="D32" i="1"/>
  <c r="D31" i="1"/>
  <c r="F29" i="1"/>
  <c r="E29" i="1"/>
  <c r="D29" i="1"/>
  <c r="D28" i="1"/>
  <c r="F27" i="1"/>
  <c r="E27" i="1"/>
  <c r="D27" i="1"/>
  <c r="F26" i="1"/>
  <c r="E26" i="1"/>
  <c r="D26" i="1"/>
  <c r="D25" i="1"/>
  <c r="F24" i="1"/>
  <c r="E24" i="1"/>
  <c r="D24" i="1"/>
  <c r="D23" i="1"/>
  <c r="F22" i="1"/>
  <c r="E22" i="1"/>
  <c r="D22" i="1"/>
  <c r="D21" i="1"/>
  <c r="F20" i="1"/>
  <c r="E20" i="1"/>
  <c r="D20" i="1"/>
  <c r="D19" i="1"/>
  <c r="F18" i="1"/>
  <c r="E18" i="1"/>
  <c r="D18" i="1"/>
  <c r="F17" i="1"/>
  <c r="E17" i="1"/>
  <c r="D17" i="1"/>
  <c r="D16" i="1"/>
  <c r="F15" i="1"/>
  <c r="E15" i="1"/>
  <c r="D15" i="1"/>
  <c r="D14" i="1"/>
  <c r="F13" i="1"/>
  <c r="E13" i="1"/>
  <c r="D13" i="1"/>
  <c r="F12" i="1"/>
  <c r="E12" i="1"/>
  <c r="D12" i="1"/>
  <c r="D11" i="1"/>
  <c r="D10" i="1"/>
  <c r="H396" i="1" l="1"/>
  <c r="G400" i="1"/>
  <c r="H400" i="1" s="1"/>
  <c r="G401" i="1" l="1"/>
  <c r="H401" i="1" s="1"/>
  <c r="H402" i="1" s="1"/>
  <c r="H397" i="1" l="1"/>
  <c r="I292" i="1" s="1"/>
  <c r="I150" i="1" l="1"/>
  <c r="I311" i="1"/>
  <c r="I163" i="1"/>
  <c r="I342" i="1"/>
  <c r="I355" i="1"/>
  <c r="I19" i="1"/>
  <c r="I378" i="1"/>
  <c r="I43" i="1"/>
  <c r="I319" i="1"/>
  <c r="I16" i="1"/>
  <c r="I21" i="1"/>
  <c r="I337" i="1"/>
  <c r="I228" i="1"/>
  <c r="I384" i="1"/>
  <c r="I335" i="1"/>
  <c r="I35" i="1"/>
  <c r="I28" i="1"/>
  <c r="I347" i="1"/>
  <c r="I363" i="1"/>
  <c r="I370" i="1"/>
  <c r="I61" i="1"/>
  <c r="I37" i="1"/>
  <c r="I73" i="1"/>
  <c r="I266" i="1"/>
  <c r="I226" i="1"/>
  <c r="I144" i="1"/>
  <c r="I276" i="1"/>
  <c r="I108" i="1"/>
  <c r="I297" i="1"/>
  <c r="I23" i="1"/>
  <c r="I84" i="1"/>
  <c r="I315" i="1"/>
  <c r="I176" i="1"/>
  <c r="I281" i="1"/>
  <c r="I203" i="1"/>
  <c r="I48" i="1"/>
  <c r="I210" i="1"/>
  <c r="I25" i="1"/>
  <c r="I70" i="1"/>
  <c r="I95" i="1"/>
  <c r="I390" i="1"/>
  <c r="I54" i="1"/>
  <c r="I11" i="1"/>
  <c r="I349" i="1"/>
  <c r="I360" i="1"/>
  <c r="I264" i="1"/>
  <c r="I380" i="1"/>
  <c r="I32" i="1"/>
  <c r="I192" i="1"/>
  <c r="I89" i="1"/>
  <c r="I66" i="1"/>
  <c r="I14" i="1"/>
  <c r="I39" i="1"/>
  <c r="I234" i="1"/>
  <c r="I216" i="1"/>
  <c r="I41" i="1"/>
  <c r="I46" i="1"/>
  <c r="I366" i="1"/>
  <c r="I68" i="1"/>
  <c r="I52" i="1"/>
  <c r="I120" i="1"/>
  <c r="I353" i="1"/>
  <c r="I220" i="1"/>
  <c r="I123" i="1"/>
  <c r="I260" i="1"/>
  <c r="I272" i="1"/>
  <c r="I79" i="1"/>
  <c r="I98" i="1"/>
  <c r="I75" i="1"/>
  <c r="I127" i="1"/>
  <c r="I394" i="1"/>
  <c r="I206" i="1"/>
  <c r="I339" i="1"/>
  <c r="I268" i="1"/>
  <c r="I373" i="1"/>
  <c r="H409" i="1" l="1"/>
</calcChain>
</file>

<file path=xl/sharedStrings.xml><?xml version="1.0" encoding="utf-8"?>
<sst xmlns="http://schemas.openxmlformats.org/spreadsheetml/2006/main" count="676" uniqueCount="386">
  <si>
    <t>CLASE</t>
  </si>
  <si>
    <t>CODIGO</t>
  </si>
  <si>
    <t>Actividad</t>
  </si>
  <si>
    <t>U.M</t>
  </si>
  <si>
    <t>Cantidad2</t>
  </si>
  <si>
    <t>% Total</t>
  </si>
  <si>
    <t>1.1</t>
  </si>
  <si>
    <t>A</t>
  </si>
  <si>
    <t>1.1.2</t>
  </si>
  <si>
    <t>1.1.6</t>
  </si>
  <si>
    <t>1.2</t>
  </si>
  <si>
    <t>1.2.5</t>
  </si>
  <si>
    <t>1.4</t>
  </si>
  <si>
    <t>1.4.3</t>
  </si>
  <si>
    <t>1.4.4</t>
  </si>
  <si>
    <t>1.7</t>
  </si>
  <si>
    <t>1.7.1</t>
  </si>
  <si>
    <t>1.8</t>
  </si>
  <si>
    <t>1.8.2</t>
  </si>
  <si>
    <t>1.9</t>
  </si>
  <si>
    <t>1.9.1</t>
  </si>
  <si>
    <t>1.10</t>
  </si>
  <si>
    <t>1.10.2</t>
  </si>
  <si>
    <t>1.10.3</t>
  </si>
  <si>
    <t>1.11</t>
  </si>
  <si>
    <t>1.11.1</t>
  </si>
  <si>
    <t>T</t>
  </si>
  <si>
    <t>TOTAL PRELIMINARES</t>
  </si>
  <si>
    <t>2.1</t>
  </si>
  <si>
    <t>2.1.6</t>
  </si>
  <si>
    <t>2.1.10</t>
  </si>
  <si>
    <t>2.2</t>
  </si>
  <si>
    <t>2.2.1</t>
  </si>
  <si>
    <t>2.3</t>
  </si>
  <si>
    <t>2.3.41</t>
  </si>
  <si>
    <t>2.6.1</t>
  </si>
  <si>
    <t>2.8</t>
  </si>
  <si>
    <t>2.8.4</t>
  </si>
  <si>
    <t>2.9</t>
  </si>
  <si>
    <t>2.9.1</t>
  </si>
  <si>
    <t>2.9.4</t>
  </si>
  <si>
    <t>2.10</t>
  </si>
  <si>
    <t>2.10.1</t>
  </si>
  <si>
    <t>2.11</t>
  </si>
  <si>
    <t>2.11.1</t>
  </si>
  <si>
    <t>TOTAL CIMENTACION</t>
  </si>
  <si>
    <t>3.1</t>
  </si>
  <si>
    <t>3.1.1</t>
  </si>
  <si>
    <t>3.2</t>
  </si>
  <si>
    <t>3.2.1</t>
  </si>
  <si>
    <t>3.2.2</t>
  </si>
  <si>
    <t>3.2.3</t>
  </si>
  <si>
    <t>3.2.4</t>
  </si>
  <si>
    <t>3.2.5</t>
  </si>
  <si>
    <t>3.2.6</t>
  </si>
  <si>
    <t>3.4</t>
  </si>
  <si>
    <t>3.4.1</t>
  </si>
  <si>
    <t>3.4.2</t>
  </si>
  <si>
    <t>TOTAL DESAGÜES E INSTALACIONES SUBTERRÁNEAS</t>
  </si>
  <si>
    <t>4.1</t>
  </si>
  <si>
    <t>4.1.1</t>
  </si>
  <si>
    <t>4.9</t>
  </si>
  <si>
    <t>4.9.1</t>
  </si>
  <si>
    <t>4.10</t>
  </si>
  <si>
    <t>4.10.1</t>
  </si>
  <si>
    <t>4.10.4</t>
  </si>
  <si>
    <t>4.11</t>
  </si>
  <si>
    <t>4.11.1</t>
  </si>
  <si>
    <t>4.17</t>
  </si>
  <si>
    <t>4.17.1</t>
  </si>
  <si>
    <t>4.17.2</t>
  </si>
  <si>
    <t>4.17.3</t>
  </si>
  <si>
    <t>4.20</t>
  </si>
  <si>
    <t>4.20.1</t>
  </si>
  <si>
    <t>4.20.2</t>
  </si>
  <si>
    <t>4.20.3</t>
  </si>
  <si>
    <t>4.20.4</t>
  </si>
  <si>
    <t>4.21</t>
  </si>
  <si>
    <t>4.21.1</t>
  </si>
  <si>
    <t>4.21.2</t>
  </si>
  <si>
    <t>4.21.3</t>
  </si>
  <si>
    <t>4.21.4</t>
  </si>
  <si>
    <t>4.23</t>
  </si>
  <si>
    <t>4.23.1</t>
  </si>
  <si>
    <t>4.23.2</t>
  </si>
  <si>
    <t>4.23.3</t>
  </si>
  <si>
    <t>TOTAL ESTRUCTURAS EN CONCRETO, METALICAS Y MADERA</t>
  </si>
  <si>
    <t>5.2</t>
  </si>
  <si>
    <t>5.2.1</t>
  </si>
  <si>
    <t>5.2.2</t>
  </si>
  <si>
    <t>5.11</t>
  </si>
  <si>
    <t>5.11.1</t>
  </si>
  <si>
    <t>5.11.2</t>
  </si>
  <si>
    <t>5.11.3</t>
  </si>
  <si>
    <t>5.11.4</t>
  </si>
  <si>
    <t>5.11.51</t>
  </si>
  <si>
    <t>5.11.61</t>
  </si>
  <si>
    <t>5.11.62</t>
  </si>
  <si>
    <t>5.11.63</t>
  </si>
  <si>
    <t>5.11.64</t>
  </si>
  <si>
    <t>5.13</t>
  </si>
  <si>
    <t>5.13.1</t>
  </si>
  <si>
    <t>5.13.2</t>
  </si>
  <si>
    <t>5.13.3</t>
  </si>
  <si>
    <t>5.13.4</t>
  </si>
  <si>
    <t>5.13.5</t>
  </si>
  <si>
    <t>5.13.6</t>
  </si>
  <si>
    <t>5.13.7</t>
  </si>
  <si>
    <t>5.13.8</t>
  </si>
  <si>
    <t>5.13.9</t>
  </si>
  <si>
    <t>TOTAL MAMPOSTERIA, DIVISIONES, ENCHAPES Y REMATES</t>
  </si>
  <si>
    <t>6.2</t>
  </si>
  <si>
    <t>6.2.3</t>
  </si>
  <si>
    <t>6.2.4</t>
  </si>
  <si>
    <t>6.4</t>
  </si>
  <si>
    <t>6.4.1</t>
  </si>
  <si>
    <t>TOTAL PAÑETES</t>
  </si>
  <si>
    <t>8.5.1</t>
  </si>
  <si>
    <t>8.5.2</t>
  </si>
  <si>
    <t>8.5.3</t>
  </si>
  <si>
    <t>8.5.4</t>
  </si>
  <si>
    <t>8.5.5</t>
  </si>
  <si>
    <t>8.5.6</t>
  </si>
  <si>
    <t>8.5.7</t>
  </si>
  <si>
    <t>8.5.8</t>
  </si>
  <si>
    <t>8.5.9</t>
  </si>
  <si>
    <t>8.5.10</t>
  </si>
  <si>
    <t>8.5.11</t>
  </si>
  <si>
    <t>8.5.12</t>
  </si>
  <si>
    <t>8.5.13</t>
  </si>
  <si>
    <t>8.5.14</t>
  </si>
  <si>
    <t>8.5.15</t>
  </si>
  <si>
    <t>8.5.16</t>
  </si>
  <si>
    <t>8.6.1</t>
  </si>
  <si>
    <t>8.6.2</t>
  </si>
  <si>
    <t>8.6.3</t>
  </si>
  <si>
    <t>8.6.4</t>
  </si>
  <si>
    <t>8.6.5</t>
  </si>
  <si>
    <t>8.7.1</t>
  </si>
  <si>
    <t>8.7.2</t>
  </si>
  <si>
    <t>8.7.3</t>
  </si>
  <si>
    <t>8.7.4</t>
  </si>
  <si>
    <t>8.7.5</t>
  </si>
  <si>
    <t>8.7.6</t>
  </si>
  <si>
    <t>8.7.7</t>
  </si>
  <si>
    <t>8.7.8</t>
  </si>
  <si>
    <t>8.7.9</t>
  </si>
  <si>
    <t>8.7.10</t>
  </si>
  <si>
    <t>8.7.11</t>
  </si>
  <si>
    <t>8.7.12</t>
  </si>
  <si>
    <t>8.8.1</t>
  </si>
  <si>
    <t>8.8.2</t>
  </si>
  <si>
    <t>8.8.3</t>
  </si>
  <si>
    <t>8.8.4</t>
  </si>
  <si>
    <t>8.8.5</t>
  </si>
  <si>
    <t>8.8.6</t>
  </si>
  <si>
    <t>8.8.7</t>
  </si>
  <si>
    <t>8.8.8</t>
  </si>
  <si>
    <t>8.8.9</t>
  </si>
  <si>
    <t>8.8.10</t>
  </si>
  <si>
    <t>8.8.11</t>
  </si>
  <si>
    <t>8.8.12</t>
  </si>
  <si>
    <t>8.9.1</t>
  </si>
  <si>
    <t>8.9.2</t>
  </si>
  <si>
    <t>8.9.3</t>
  </si>
  <si>
    <t>8.9.4</t>
  </si>
  <si>
    <t>8.9.5</t>
  </si>
  <si>
    <t>8.9.6</t>
  </si>
  <si>
    <t>8.9.7</t>
  </si>
  <si>
    <t>8.9.8</t>
  </si>
  <si>
    <t>8.9.9</t>
  </si>
  <si>
    <t>8.9.10</t>
  </si>
  <si>
    <t>8.9.11</t>
  </si>
  <si>
    <t>8.9.12</t>
  </si>
  <si>
    <t>8.9.13</t>
  </si>
  <si>
    <t>8.9.14</t>
  </si>
  <si>
    <t>8.9.15</t>
  </si>
  <si>
    <t>8.10</t>
  </si>
  <si>
    <t>8.10.1</t>
  </si>
  <si>
    <t>8.10.2</t>
  </si>
  <si>
    <t>8.10.3</t>
  </si>
  <si>
    <t>8.10.4</t>
  </si>
  <si>
    <t>8.10.5</t>
  </si>
  <si>
    <t>8.10.6</t>
  </si>
  <si>
    <t>8.10.7</t>
  </si>
  <si>
    <t>8.10.8</t>
  </si>
  <si>
    <t>8.10.9</t>
  </si>
  <si>
    <t>8.10.10</t>
  </si>
  <si>
    <t>8.11.1</t>
  </si>
  <si>
    <t>8.11.2</t>
  </si>
  <si>
    <t>8.12.1</t>
  </si>
  <si>
    <t>8.12.2</t>
  </si>
  <si>
    <t>8.12.3</t>
  </si>
  <si>
    <t>8.13.1</t>
  </si>
  <si>
    <t>8.13.2</t>
  </si>
  <si>
    <t>8.13.3</t>
  </si>
  <si>
    <t>8.13.4</t>
  </si>
  <si>
    <t>8.13.5</t>
  </si>
  <si>
    <t>8.14.1</t>
  </si>
  <si>
    <t>8.14.2</t>
  </si>
  <si>
    <t>8.14.3</t>
  </si>
  <si>
    <t>8.15.1</t>
  </si>
  <si>
    <t>8.15.2</t>
  </si>
  <si>
    <t>8.15.3</t>
  </si>
  <si>
    <t>8.15.4</t>
  </si>
  <si>
    <t>8.15.5</t>
  </si>
  <si>
    <t>8.16.1</t>
  </si>
  <si>
    <t>8.17.1</t>
  </si>
  <si>
    <t>8.17.2</t>
  </si>
  <si>
    <t>8.17.3</t>
  </si>
  <si>
    <t>TOTAL INSTALACION HIDROSANITARIA, INCENDIO Y DE GAS</t>
  </si>
  <si>
    <t>9.1</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</si>
  <si>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</si>
  <si>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</si>
  <si>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</si>
  <si>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</si>
  <si>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</si>
  <si>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</si>
  <si>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</si>
  <si>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</si>
  <si>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</si>
  <si>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</si>
  <si>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</si>
  <si>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</si>
  <si>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</si>
  <si>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</si>
  <si>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</si>
  <si>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</si>
  <si>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</si>
  <si>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</si>
  <si>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</si>
  <si>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</si>
  <si>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</si>
  <si>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</si>
  <si>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</si>
  <si>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TOTAL INSTALACION INSTALACIONES ELÉCTRICAS, VOZ,DATOS, SISTEMA DE DETECCIÓN DE INCENDIOS, CCTV</t>
  </si>
  <si>
    <t>11.2</t>
  </si>
  <si>
    <t>11.2.3</t>
  </si>
  <si>
    <t>TOTAL SOBREPISOS Y AFINADOS INTERIORES</t>
  </si>
  <si>
    <t>12.1</t>
  </si>
  <si>
    <t>12.1.1</t>
  </si>
  <si>
    <t>12.9</t>
  </si>
  <si>
    <t>12.9.1</t>
  </si>
  <si>
    <t>12.12</t>
  </si>
  <si>
    <t>12.12.71</t>
  </si>
  <si>
    <t>TOTAL ACABADOS DE PISOS</t>
  </si>
  <si>
    <t>13.5</t>
  </si>
  <si>
    <t>13.5.1</t>
  </si>
  <si>
    <t>TOTAL CUBIERTA, MARQUESINAS Y CLARABOYAS</t>
  </si>
  <si>
    <t>15.10</t>
  </si>
  <si>
    <t>15.10.1</t>
  </si>
  <si>
    <t>15.10.2</t>
  </si>
  <si>
    <t>TOTAL METALISTERIA</t>
  </si>
  <si>
    <t>16.2</t>
  </si>
  <si>
    <t>16.2.1</t>
  </si>
  <si>
    <t>16.2.2</t>
  </si>
  <si>
    <t>16.2.3</t>
  </si>
  <si>
    <t>16.2.4</t>
  </si>
  <si>
    <t>16.2.5</t>
  </si>
  <si>
    <t>16.2.6</t>
  </si>
  <si>
    <t>16.2.7</t>
  </si>
  <si>
    <t>16.2.8</t>
  </si>
  <si>
    <t>16.2.9</t>
  </si>
  <si>
    <t>16.2.10</t>
  </si>
  <si>
    <t>16.4</t>
  </si>
  <si>
    <t>16.4.1</t>
  </si>
  <si>
    <t>16.4.2</t>
  </si>
  <si>
    <t>16.4.6</t>
  </si>
  <si>
    <t>16.4.7</t>
  </si>
  <si>
    <t>16.8</t>
  </si>
  <si>
    <t>16.8.1</t>
  </si>
  <si>
    <t>16.8.2</t>
  </si>
  <si>
    <t>16.8.3</t>
  </si>
  <si>
    <t>16.8.4</t>
  </si>
  <si>
    <t>16.8.5</t>
  </si>
  <si>
    <t>16.8.6</t>
  </si>
  <si>
    <t>16.8.7</t>
  </si>
  <si>
    <t>16.8.8</t>
  </si>
  <si>
    <t>16.8.9</t>
  </si>
  <si>
    <t>16.8.10</t>
  </si>
  <si>
    <t>16.8.11</t>
  </si>
  <si>
    <t>TOTAL CARPINTERIA EN MADERA</t>
  </si>
  <si>
    <t>17.5</t>
  </si>
  <si>
    <t>17.5.1</t>
  </si>
  <si>
    <t>TOTAL ENCHAPES Y REVESTIMIENTOS</t>
  </si>
  <si>
    <t>18.1</t>
  </si>
  <si>
    <t>18.1.1</t>
  </si>
  <si>
    <t>18.1.4</t>
  </si>
  <si>
    <t>TOTAL CIELO RASOS</t>
  </si>
  <si>
    <t>19.1.24</t>
  </si>
  <si>
    <t>19.1.25</t>
  </si>
  <si>
    <t>19.1.26</t>
  </si>
  <si>
    <t>19.1.27</t>
  </si>
  <si>
    <t>19.1.28</t>
  </si>
  <si>
    <t>19.1.29</t>
  </si>
  <si>
    <t>19.1.30</t>
  </si>
  <si>
    <t>19.1.31</t>
  </si>
  <si>
    <t>19.1.32</t>
  </si>
  <si>
    <t>19.1.33</t>
  </si>
  <si>
    <t>19.1.34</t>
  </si>
  <si>
    <t>19.1.35</t>
  </si>
  <si>
    <t>19.1.36</t>
  </si>
  <si>
    <t>TOTAL ILUMINACION</t>
  </si>
  <si>
    <t>20.1</t>
  </si>
  <si>
    <t>20.1.1</t>
  </si>
  <si>
    <t>20.2</t>
  </si>
  <si>
    <t>20.2.11</t>
  </si>
  <si>
    <t>20.6</t>
  </si>
  <si>
    <t>20.6.1</t>
  </si>
  <si>
    <t>20.6.31</t>
  </si>
  <si>
    <t>20.7</t>
  </si>
  <si>
    <t>20.7.21</t>
  </si>
  <si>
    <t>20.7.71</t>
  </si>
  <si>
    <t>20.7.79</t>
  </si>
  <si>
    <t>20.7.81</t>
  </si>
  <si>
    <t>20.8</t>
  </si>
  <si>
    <t>20.8.1</t>
  </si>
  <si>
    <t>20.9</t>
  </si>
  <si>
    <t>20.9.1</t>
  </si>
  <si>
    <t>TOTAL DOTACION BAÑOS</t>
  </si>
  <si>
    <t>22.2</t>
  </si>
  <si>
    <t>22.2.1</t>
  </si>
  <si>
    <t>22.7.1</t>
  </si>
  <si>
    <t>22.7.2</t>
  </si>
  <si>
    <t>TOTAL VIDRIOS, ESPEJOS Y DIVISIONES</t>
  </si>
  <si>
    <t>24.1</t>
  </si>
  <si>
    <t>24.1.1</t>
  </si>
  <si>
    <t>24.1.2</t>
  </si>
  <si>
    <t>24.4</t>
  </si>
  <si>
    <t>24.4.7</t>
  </si>
  <si>
    <t>24.4.8</t>
  </si>
  <si>
    <t>24.5</t>
  </si>
  <si>
    <t>24.5.1</t>
  </si>
  <si>
    <t>TOTAL PINTURAS</t>
  </si>
  <si>
    <t>25.1</t>
  </si>
  <si>
    <t>25.1.1</t>
  </si>
  <si>
    <t>25.1.2</t>
  </si>
  <si>
    <t>25.3</t>
  </si>
  <si>
    <t>25.3.1</t>
  </si>
  <si>
    <t>25.3.2</t>
  </si>
  <si>
    <t>SUMINISTRO E INSTALACION DE TANQUE AGUA POTABLE INTEGRADO CON CAPACIDAD DE 5000 L. INLCUYE MANO DE OBRA, EQUIPO Y HERRAMIENTAS NECESARIAS PARA SU PERFECTA EJECUCION.</t>
  </si>
  <si>
    <t>TOTAL EQUIPOS</t>
  </si>
  <si>
    <t>29.23.1</t>
  </si>
  <si>
    <t>29.25</t>
  </si>
  <si>
    <t>29.25.11</t>
  </si>
  <si>
    <t>29.25.12</t>
  </si>
  <si>
    <t>29.25.31</t>
  </si>
  <si>
    <t>29.27</t>
  </si>
  <si>
    <t>29.27.1</t>
  </si>
  <si>
    <t>29.27.2</t>
  </si>
  <si>
    <t>29.27.3</t>
  </si>
  <si>
    <t>TOTAL OBRAS EXTERIORES</t>
  </si>
  <si>
    <t>30.1</t>
  </si>
  <si>
    <t>30.1.2</t>
  </si>
  <si>
    <t>TOTAL ASEO</t>
  </si>
  <si>
    <t>31.1.1</t>
  </si>
  <si>
    <t>TOTAL TRANSPORTE</t>
  </si>
  <si>
    <t xml:space="preserve">  SUBTOTAL COSTO DIRECTO </t>
  </si>
  <si>
    <t>9.18</t>
  </si>
  <si>
    <t>CERTIFICACIONES</t>
  </si>
  <si>
    <t>9.18.1</t>
  </si>
  <si>
    <t>CERTIFICACIÓN RETILAP</t>
  </si>
  <si>
    <t>und</t>
  </si>
  <si>
    <t>9.18.2</t>
  </si>
  <si>
    <t>CERTIFICACIÓN RETIE</t>
  </si>
  <si>
    <t>TOTAL CERTIFICACIONES</t>
  </si>
  <si>
    <t/>
  </si>
  <si>
    <t>ADMINISTRACION</t>
  </si>
  <si>
    <t>IMPREVISTOS</t>
  </si>
  <si>
    <t>UTILIDAD</t>
  </si>
  <si>
    <t>SUB - TOTAL COSTO INDIRECTO</t>
  </si>
  <si>
    <t>TOTAL PROYECTO</t>
  </si>
  <si>
    <t>Arquitectura Mas Verde S.A.S.</t>
  </si>
  <si>
    <t>MD. Arq. David PERICO AGUDELO</t>
  </si>
  <si>
    <t>SUMINISTRO E INSTALACION DE ARANDELA INOXIDABLE CON JUNTA DE SELLADO EN EPDM - ROTHOBLASS - WBAZ A2/AISI304 O SIMILAR</t>
  </si>
  <si>
    <t>SUMINISTRO E INSTALACION DE TORNILO ACERO INOXIDABLE CABEZA CONICA OCULTA COLOR DIAM 5 mm Long 40 A 70 mm - ROTHOBLASS - KKT COLOR A4/AISI36 O SIMILAR</t>
  </si>
  <si>
    <t>SUMINISTRO E INSTALACION DE TORNILO ACERO AL CARBONO GALVANIZADO BLANCO CABEZA CILINDRICA DIAM 5 mm - 9 mm, Long 80 A 500 mm - ROTHOBLASS - VGZ O SIMILAR</t>
  </si>
  <si>
    <t>Cantidad3</t>
  </si>
  <si>
    <t>Cantidad4</t>
  </si>
  <si>
    <t>%</t>
  </si>
  <si>
    <t>ITEM</t>
  </si>
  <si>
    <t>ACTIVIDAD</t>
  </si>
  <si>
    <t>UNIDAD</t>
  </si>
  <si>
    <t>CANTIDAD</t>
  </si>
  <si>
    <t>VALOR UNITARIO</t>
  </si>
  <si>
    <t>VALOR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</si>
</sst>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240A]\ * #,##0.00_-;\-[$$-240A]\ * #,##0.00_-;_-[$$-240A]\ * &quot;-&quot;??_-;_-@_-"/>
    <numFmt numFmtId="165" formatCode="_ * #,##0.00_ ;_ * \-#,##0.00_ ;_ * &quot;-&quot;??_ ;_ @_ "/>
    <numFmt numFmtId="166" formatCode="_(* #,##0_);_(* \(#,##0\);_(* &quot;-&quot;??_);_(@_)"/>
  </numFmts>
  <fonts count="28" x14ac:knownFonts="1">
    <font>
      <sz val="10"/>
      <color indexed="8"/>
      <name val="MS Sans Serif"/>
    </font>
    <font>
      <sz val="10"/>
      <name val="Arial"/>
      <family val="2"/>
    </font>
    <font>
      <b/>
      <sz val="12"/>
      <name val="Franklin Gothic Book"/>
      <family val="2"/>
    </font>
    <font>
      <b/>
      <sz val="8"/>
      <name val="Franklin Gothic Book"/>
      <family val="2"/>
    </font>
    <font>
      <sz val="10"/>
      <color indexed="8"/>
      <name val="MS Sans Serif"/>
    </font>
    <font>
      <sz val="10"/>
      <color indexed="8"/>
      <name val="Franklin Gothic Book"/>
      <family val="2"/>
    </font>
    <font>
      <b/>
      <sz val="11"/>
      <name val="Franklin Gothic Book"/>
      <family val="2"/>
    </font>
    <font>
      <b/>
      <sz val="11"/>
      <color theme="0"/>
      <name val="Franklin Gothic Book"/>
      <family val="2"/>
    </font>
    <font>
      <b/>
      <sz val="8"/>
      <color theme="4" tint="-0.249977111117893"/>
      <name val="Franklin Gothic Book"/>
      <family val="2"/>
    </font>
    <font>
      <b/>
      <sz val="8"/>
      <color rgb="FFFF0000"/>
      <name val="Franklin Gothic Book"/>
      <family val="2"/>
    </font>
    <font>
      <sz val="8"/>
      <name val="Franklin Gothic Book"/>
      <family val="2"/>
    </font>
    <font>
      <sz val="8"/>
      <color rgb="FFFF0000"/>
      <name val="Franklin Gothic Book"/>
      <family val="2"/>
    </font>
    <font>
      <b/>
      <sz val="8"/>
      <color rgb="FF0070C0"/>
      <name val="Franklin Gothic Book"/>
      <family val="2"/>
    </font>
    <font>
      <sz val="9"/>
      <color indexed="8"/>
      <name val="Franklin Gothic Book"/>
      <family val="2"/>
    </font>
    <font>
      <sz val="9"/>
      <color theme="0"/>
      <name val="Franklin Gothic Book"/>
      <family val="2"/>
    </font>
    <font>
      <b/>
      <sz val="10"/>
      <name val="Franklin Gothic Book"/>
      <family val="2"/>
    </font>
    <font>
      <sz val="12"/>
      <name val="Franklin Gothic Book"/>
      <family val="2"/>
    </font>
    <font>
      <b/>
      <sz val="14"/>
      <color theme="0"/>
      <name val="Franklin Gothic Book"/>
      <family val="2"/>
    </font>
    <font>
      <sz val="8"/>
      <color indexed="8"/>
      <name val="Franklin Gothic Book"/>
      <family val="2"/>
    </font>
    <font>
      <b/>
      <sz val="10"/>
      <color indexed="8"/>
      <name val="Franklin Gothic Book"/>
      <family val="2"/>
    </font>
    <font>
      <b/>
      <sz val="8"/>
      <color theme="1"/>
      <name val="Franklin Gothic Book"/>
      <family val="2"/>
    </font>
    <font>
      <sz val="8"/>
      <color theme="1"/>
      <name val="Franklin Gothic Book"/>
      <family val="2"/>
    </font>
    <font>
      <sz val="9"/>
      <color theme="1"/>
      <name val="Franklin Gothic Book"/>
      <family val="2"/>
    </font>
    <font>
      <b/>
      <i/>
      <sz val="9"/>
      <color theme="1"/>
      <name val="Franklin Gothic Book"/>
      <family val="2"/>
    </font>
    <font>
      <b/>
      <sz val="9"/>
      <color theme="1"/>
      <name val="Franklin Gothic Book"/>
      <family val="2"/>
    </font>
    <font>
      <sz val="10"/>
      <color theme="1"/>
      <name val="Franklin Gothic Book"/>
      <family val="2"/>
    </font>
    <font>
      <b/>
      <sz val="10"/>
      <color theme="1"/>
      <name val="Franklin Gothic Book"/>
      <family val="2"/>
    </font>
    <font>
      <b/>
      <sz val="14"/>
      <color theme="1"/>
      <name val="Franklin Gothic Book"/>
      <family val="2"/>
    </font>
  </fonts>
  <fills count="7">
    <fill>
      <patternFill patternType="none"/>
    </fill>
    <fill>
      <patternFill patternType="gray125"/>
    </fill>
    <fill>
      <patternFill patternType="solid">
        <fgColor theme="2" tint="-0.49998474074526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tint="0.7999816888943144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0" borderId="1" xfId="4" applyFont="1" applyBorder="1" applyAlignment="1" applyProtection="1">
      <alignment vertical="center" wrapText="1"/>
      <protection locked="0"/>
    </xf>
    <xf numFmtId="0" fontId="2" fillId="0" borderId="2" xfId="4" applyFont="1" applyBorder="1" applyAlignment="1" applyProtection="1">
      <alignment vertical="center" wrapText="1"/>
      <protection locked="0"/>
    </xf>
    <xf numFmtId="0" fontId="2" fillId="0" borderId="2" xfId="4" applyFont="1" applyBorder="1" applyAlignment="1" applyProtection="1">
      <alignment horizontal="right" vertical="center"/>
      <protection locked="0"/>
    </xf>
    <xf numFmtId="0" fontId="3" fillId="0" borderId="3" xfId="4" applyFont="1" applyBorder="1" applyAlignment="1" applyProtection="1">
      <alignment horizontal="right" vertical="center" wrapText="1"/>
      <protection locked="0"/>
    </xf>
    <xf numFmtId="0" fontId="5" fillId="0" borderId="0" xfId="0" applyFont="1"/>
    <xf numFmtId="0" fontId="2" fillId="0" borderId="4" xfId="4" applyFont="1" applyBorder="1" applyAlignment="1" applyProtection="1">
      <alignment vertical="center" wrapText="1"/>
      <protection locked="0"/>
    </xf>
    <xf numFmtId="0" fontId="2" fillId="0" borderId="0" xfId="4" applyFont="1" applyAlignment="1" applyProtection="1">
      <alignment horizontal="center" vertical="center" wrapText="1"/>
      <protection locked="0"/>
    </xf>
    <xf numFmtId="0" fontId="2" fillId="0" borderId="0" xfId="4" applyFont="1" applyAlignment="1" applyProtection="1">
      <alignment vertical="center" wrapText="1"/>
      <protection locked="0"/>
    </xf>
    <xf numFmtId="0" fontId="5" fillId="0" borderId="0" xfId="1" applyNumberFormat="1" applyFont="1" applyFill="1" applyBorder="1" applyAlignment="1" applyProtection="1">
      <alignment horizontal="center"/>
    </xf>
    <xf numFmtId="0" fontId="6" fillId="0" borderId="0" xfId="4" applyFont="1" applyAlignment="1" applyProtection="1">
      <alignment horizontal="center" vertical="center" wrapText="1"/>
      <protection locked="0"/>
    </xf>
    <xf numFmtId="0" fontId="6" fillId="0" borderId="0" xfId="4" applyFont="1" applyAlignment="1" applyProtection="1">
      <alignment vertical="center" wrapText="1"/>
      <protection locked="0"/>
    </xf>
    <xf numFmtId="40" fontId="5" fillId="0" borderId="0" xfId="0" applyNumberFormat="1" applyFont="1"/>
    <xf numFmtId="0" fontId="5" fillId="0" borderId="0" xfId="0" applyFont="1" applyAlignment="1">
      <alignment horizontal="center" wrapText="1"/>
    </xf>
    <xf numFmtId="0" fontId="5" fillId="0" borderId="0" xfId="0" applyFont="1" applyAlignment="1">
      <alignment wrapText="1"/>
    </xf>
    <xf numFmtId="0" fontId="2" fillId="0" borderId="5" xfId="4" applyFont="1" applyBorder="1" applyAlignment="1" applyProtection="1">
      <alignment vertical="center" wrapText="1"/>
      <protection locked="0"/>
    </xf>
    <xf numFmtId="0" fontId="5" fillId="0" borderId="6" xfId="0" applyFont="1" applyBorder="1" applyAlignment="1">
      <alignment horizontal="center" wrapText="1"/>
    </xf>
    <xf numFmtId="14" fontId="3" fillId="0" borderId="7" xfId="4" applyNumberFormat="1" applyFont="1" applyBorder="1" applyAlignment="1" applyProtection="1">
      <alignment horizontal="left" vertical="center" wrapText="1"/>
      <protection locked="0"/>
    </xf>
    <xf numFmtId="0" fontId="7" fillId="2" borderId="7" xfId="0" applyFont="1" applyFill="1" applyBorder="1" applyAlignment="1">
      <alignment horizontal="center"/>
    </xf>
    <xf numFmtId="0" fontId="7" fillId="2" borderId="8" xfId="0" applyFont="1" applyFill="1" applyBorder="1" applyAlignment="1">
      <alignment horizontal="center"/>
    </xf>
    <xf numFmtId="0" fontId="7" fillId="2" borderId="8" xfId="0" applyFont="1" applyFill="1" applyBorder="1" applyAlignment="1">
      <alignment horizontal="center" wrapText="1"/>
    </xf>
    <xf numFmtId="0" fontId="7" fillId="2" borderId="5" xfId="0" applyFont="1" applyFill="1" applyBorder="1" applyAlignment="1">
      <alignment horizontal="center"/>
    </xf>
    <xf numFmtId="2" fontId="8" fillId="3" borderId="9" xfId="1" applyNumberFormat="1" applyFont="1" applyFill="1" applyBorder="1" applyAlignment="1">
      <alignment horizontal="center" vertical="center" wrapText="1"/>
    </xf>
    <xf numFmtId="2" fontId="8" fillId="3" borderId="10" xfId="1" applyNumberFormat="1" applyFont="1" applyFill="1" applyBorder="1" applyAlignment="1">
      <alignment horizontal="center" vertical="center" wrapText="1"/>
    </xf>
    <xf numFmtId="164" fontId="8" fillId="3" borderId="10" xfId="1" applyNumberFormat="1" applyFont="1" applyFill="1" applyBorder="1" applyAlignment="1">
      <alignment horizontal="center" vertical="center" wrapText="1"/>
    </xf>
    <xf numFmtId="10" fontId="9" fillId="3" borderId="11" xfId="3" applyNumberFormat="1" applyFont="1" applyFill="1" applyBorder="1" applyAlignment="1">
      <alignment horizontal="center" vertical="center" wrapText="1"/>
    </xf>
    <xf numFmtId="2" fontId="10" fillId="0" borderId="9" xfId="1" applyNumberFormat="1" applyFont="1" applyFill="1" applyBorder="1" applyAlignment="1">
      <alignment horizontal="center" vertical="center" wrapText="1"/>
    </xf>
    <xf numFmtId="0" fontId="10" fillId="0" borderId="10" xfId="1" applyNumberFormat="1" applyFont="1" applyFill="1" applyBorder="1" applyAlignment="1">
      <alignment horizontal="center" vertical="center" wrapText="1"/>
    </xf>
    <xf numFmtId="2" fontId="10" fillId="0" borderId="10" xfId="1" applyNumberFormat="1" applyFont="1" applyFill="1" applyBorder="1" applyAlignment="1">
      <alignment horizontal="left" vertical="center" wrapText="1"/>
    </xf>
    <xf numFmtId="2" fontId="10" fillId="0" borderId="10" xfId="1" applyNumberFormat="1" applyFont="1" applyFill="1" applyBorder="1" applyAlignment="1">
      <alignment horizontal="center" vertical="center" wrapText="1"/>
    </xf>
    <xf numFmtId="164" fontId="10" fillId="0" borderId="10" xfId="1" applyNumberFormat="1" applyFont="1" applyFill="1" applyBorder="1" applyAlignment="1">
      <alignment horizontal="center" vertical="center" wrapText="1"/>
    </xf>
    <xf numFmtId="10" fontId="11" fillId="0" borderId="11" xfId="3" applyNumberFormat="1" applyFont="1" applyFill="1" applyBorder="1" applyAlignment="1">
      <alignment horizontal="center" vertical="center" wrapText="1"/>
    </xf>
    <xf numFmtId="0" fontId="12" fillId="4" borderId="9" xfId="0" applyFont="1" applyFill="1" applyBorder="1" applyAlignment="1">
      <alignment vertical="center"/>
    </xf>
    <xf numFmtId="0" fontId="12" fillId="4" borderId="10" xfId="0" applyFont="1" applyFill="1" applyBorder="1" applyAlignment="1">
      <alignment vertical="center"/>
    </xf>
    <xf numFmtId="164" fontId="12" fillId="4" borderId="10" xfId="0" applyNumberFormat="1" applyFont="1" applyFill="1" applyBorder="1" applyAlignment="1">
      <alignment vertical="center"/>
    </xf>
    <xf numFmtId="10" fontId="9" fillId="4" borderId="11" xfId="3" applyNumberFormat="1" applyFont="1" applyFill="1" applyBorder="1" applyAlignment="1">
      <alignment vertical="center"/>
    </xf>
    <xf numFmtId="0" fontId="5" fillId="0" borderId="0" xfId="0" applyFont="1" applyFill="1"/>
    <xf numFmtId="0" fontId="13" fillId="0" borderId="0" xfId="0" applyFont="1"/>
    <xf numFmtId="0" fontId="14" fillId="5" borderId="3" xfId="0" applyFont="1" applyFill="1" applyBorder="1" applyAlignment="1">
      <alignment horizontal="center"/>
    </xf>
    <xf numFmtId="0" fontId="14" fillId="5" borderId="1" xfId="0" applyFont="1" applyFill="1" applyBorder="1" applyAlignment="1">
      <alignment wrapText="1"/>
    </xf>
    <xf numFmtId="40" fontId="13" fillId="0" borderId="0" xfId="0" applyNumberFormat="1" applyFont="1"/>
    <xf numFmtId="0" fontId="15" fillId="3" borderId="10" xfId="0" applyFont="1" applyFill="1" applyBorder="1" applyAlignment="1">
      <alignment horizontal="center"/>
    </xf>
    <xf numFmtId="0" fontId="15" fillId="4" borderId="10" xfId="0" applyFont="1" applyFill="1" applyBorder="1" applyAlignment="1">
      <alignment horizontal="center"/>
    </xf>
    <xf numFmtId="0" fontId="16" fillId="0" borderId="0" xfId="4" applyFont="1" applyAlignment="1">
      <alignment vertical="center"/>
    </xf>
    <xf numFmtId="0" fontId="17" fillId="5" borderId="10" xfId="0" applyFont="1" applyFill="1" applyBorder="1" applyAlignment="1">
      <alignment horizontal="center"/>
    </xf>
    <xf numFmtId="44" fontId="5" fillId="0" borderId="0" xfId="0" applyNumberFormat="1" applyFont="1"/>
    <xf numFmtId="44" fontId="5" fillId="0" borderId="0" xfId="2" applyFont="1"/>
    <xf numFmtId="0" fontId="16" fillId="0" borderId="0" xfId="4" applyFont="1" applyAlignment="1">
      <alignment horizontal="center" vertical="center"/>
    </xf>
    <xf numFmtId="0" fontId="16" fillId="0" borderId="0" xfId="4" applyFont="1" applyAlignment="1">
      <alignment horizontal="left" vertical="center"/>
    </xf>
    <xf numFmtId="166" fontId="16" fillId="0" borderId="0" xfId="5" applyNumberFormat="1" applyFont="1" applyFill="1" applyBorder="1" applyAlignment="1" applyProtection="1">
      <alignment horizontal="center" vertical="center"/>
    </xf>
    <xf numFmtId="10" fontId="16" fillId="0" borderId="0" xfId="6" applyNumberFormat="1" applyFont="1" applyFill="1" applyBorder="1" applyAlignment="1" applyProtection="1">
      <alignment vertical="center"/>
    </xf>
    <xf numFmtId="43" fontId="16" fillId="0" borderId="0" xfId="4" applyNumberFormat="1" applyFont="1" applyAlignment="1">
      <alignment vertical="center"/>
    </xf>
    <xf numFmtId="0" fontId="2" fillId="0" borderId="0" xfId="4" applyFont="1" applyAlignment="1">
      <alignment horizontal="left" vertical="center"/>
    </xf>
    <xf numFmtId="0" fontId="18" fillId="0" borderId="0" xfId="0" applyFont="1"/>
    <xf numFmtId="0" fontId="10" fillId="0" borderId="0" xfId="4" applyFont="1" applyAlignment="1">
      <alignment horizontal="left" vertical="center"/>
    </xf>
    <xf numFmtId="0" fontId="10" fillId="0" borderId="0" xfId="4" applyFont="1" applyAlignment="1">
      <alignment vertical="center"/>
    </xf>
    <xf numFmtId="0" fontId="19" fillId="0" borderId="10" xfId="0" applyFont="1" applyBorder="1" applyAlignment="1">
      <alignment horizontal="center" wrapText="1"/>
    </xf>
    <xf numFmtId="0" fontId="19" fillId="0" borderId="10" xfId="0" applyFont="1" applyBorder="1" applyAlignment="1">
      <alignment horizontal="center"/>
    </xf>
    <xf numFmtId="0" fontId="20" fillId="6" borderId="10" xfId="1" applyNumberFormat="1" applyFont="1" applyFill="1" applyBorder="1" applyAlignment="1">
      <alignment horizontal="center" vertical="center" wrapText="1"/>
    </xf>
    <xf numFmtId="2" fontId="20" fillId="6" borderId="10" xfId="1" applyNumberFormat="1" applyFont="1" applyFill="1" applyBorder="1" applyAlignment="1">
      <alignment horizontal="left" vertical="center" wrapText="1"/>
    </xf>
    <xf numFmtId="2" fontId="20" fillId="6" borderId="10" xfId="1" applyNumberFormat="1" applyFont="1" applyFill="1" applyBorder="1" applyAlignment="1">
      <alignment horizontal="center" vertical="center" wrapText="1"/>
    </xf>
    <xf numFmtId="164" fontId="20" fillId="6" borderId="10" xfId="1" applyNumberFormat="1" applyFont="1" applyFill="1" applyBorder="1" applyAlignment="1">
      <alignment horizontal="center" vertical="center" wrapText="1"/>
    </xf>
    <xf numFmtId="0" fontId="20" fillId="3" borderId="10" xfId="1" applyNumberFormat="1" applyFont="1" applyFill="1" applyBorder="1" applyAlignment="1">
      <alignment horizontal="center" vertical="center" wrapText="1"/>
    </xf>
    <xf numFmtId="2" fontId="20" fillId="3" borderId="10" xfId="1" applyNumberFormat="1" applyFont="1" applyFill="1" applyBorder="1" applyAlignment="1">
      <alignment horizontal="left" vertical="center" wrapText="1"/>
    </xf>
    <xf numFmtId="2" fontId="20" fillId="3" borderId="10" xfId="1" applyNumberFormat="1" applyFont="1" applyFill="1" applyBorder="1" applyAlignment="1">
      <alignment horizontal="center" vertical="center" wrapText="1"/>
    </xf>
    <xf numFmtId="164" fontId="20" fillId="3" borderId="10" xfId="1" applyNumberFormat="1" applyFont="1" applyFill="1" applyBorder="1" applyAlignment="1">
      <alignment horizontal="center" vertical="center" wrapText="1"/>
    </xf>
    <xf numFmtId="0" fontId="21" fillId="0" borderId="10" xfId="1" applyNumberFormat="1" applyFont="1" applyFill="1" applyBorder="1" applyAlignment="1">
      <alignment horizontal="center" vertical="center" wrapText="1"/>
    </xf>
    <xf numFmtId="2" fontId="21" fillId="0" borderId="10" xfId="1" applyNumberFormat="1" applyFont="1" applyFill="1" applyBorder="1" applyAlignment="1">
      <alignment horizontal="left" vertical="center" wrapText="1"/>
    </xf>
    <xf numFmtId="0" fontId="20" fillId="4" borderId="10" xfId="0" applyFont="1" applyFill="1" applyBorder="1" applyAlignment="1">
      <alignment vertical="center"/>
    </xf>
    <xf numFmtId="0" fontId="20" fillId="4" borderId="10" xfId="0" applyFont="1" applyFill="1" applyBorder="1" applyAlignment="1">
      <alignment horizontal="left" vertical="center"/>
    </xf>
    <xf numFmtId="2" fontId="21" fillId="0" borderId="10" xfId="1" applyNumberFormat="1" applyFont="1" applyFill="1" applyBorder="1" applyAlignment="1">
      <alignment horizontal="center" vertical="center" wrapText="1"/>
    </xf>
    <xf numFmtId="164" fontId="21" fillId="0" borderId="10" xfId="1" applyNumberFormat="1" applyFont="1" applyFill="1" applyBorder="1" applyAlignment="1">
      <alignment horizontal="center" vertical="center" wrapText="1"/>
    </xf>
    <xf numFmtId="164" fontId="20" fillId="4" borderId="10" xfId="0" applyNumberFormat="1" applyFont="1" applyFill="1" applyBorder="1" applyAlignment="1">
      <alignment vertical="center"/>
    </xf>
    <xf numFmtId="0" fontId="22" fillId="5" borderId="12" xfId="0" applyFont="1" applyFill="1" applyBorder="1" applyAlignment="1">
      <alignment horizontal="center"/>
    </xf>
    <xf numFmtId="0" fontId="22" fillId="5" borderId="12" xfId="0" applyFont="1" applyFill="1" applyBorder="1" applyAlignment="1">
      <alignment wrapText="1"/>
    </xf>
    <xf numFmtId="10" fontId="22" fillId="5" borderId="12" xfId="0" applyNumberFormat="1" applyFont="1" applyFill="1" applyBorder="1" applyAlignment="1">
      <alignment horizontal="right"/>
    </xf>
    <xf numFmtId="44" fontId="23" fillId="5" borderId="12" xfId="0" applyNumberFormat="1" applyFont="1" applyFill="1" applyBorder="1" applyAlignment="1">
      <alignment horizontal="right"/>
    </xf>
    <xf numFmtId="44" fontId="24" fillId="5" borderId="12" xfId="0" applyNumberFormat="1" applyFont="1" applyFill="1" applyBorder="1" applyAlignment="1">
      <alignment horizontal="center"/>
    </xf>
    <xf numFmtId="0" fontId="25" fillId="0" borderId="0" xfId="0" applyFont="1" applyAlignment="1">
      <alignment wrapText="1"/>
    </xf>
    <xf numFmtId="0" fontId="25" fillId="0" borderId="0" xfId="0" applyFont="1"/>
    <xf numFmtId="0" fontId="26" fillId="3" borderId="10" xfId="0" applyFont="1" applyFill="1" applyBorder="1" applyAlignment="1">
      <alignment horizontal="center"/>
    </xf>
    <xf numFmtId="0" fontId="26" fillId="3" borderId="10" xfId="0" applyFont="1" applyFill="1" applyBorder="1" applyAlignment="1">
      <alignment horizontal="right"/>
    </xf>
    <xf numFmtId="10" fontId="26" fillId="3" borderId="10" xfId="3" applyNumberFormat="1" applyFont="1" applyFill="1" applyBorder="1" applyAlignment="1" applyProtection="1">
      <alignment horizontal="right"/>
    </xf>
    <xf numFmtId="44" fontId="26" fillId="3" borderId="10" xfId="2" applyFont="1" applyFill="1" applyBorder="1" applyAlignment="1" applyProtection="1">
      <alignment horizontal="center"/>
    </xf>
    <xf numFmtId="0" fontId="26" fillId="4" borderId="10" xfId="0" applyFont="1" applyFill="1" applyBorder="1" applyAlignment="1">
      <alignment horizontal="center"/>
    </xf>
    <xf numFmtId="0" fontId="26" fillId="4" borderId="10" xfId="0" applyFont="1" applyFill="1" applyBorder="1" applyAlignment="1">
      <alignment horizontal="right"/>
    </xf>
    <xf numFmtId="10" fontId="26" fillId="4" borderId="10" xfId="3" applyNumberFormat="1" applyFont="1" applyFill="1" applyBorder="1" applyAlignment="1" applyProtection="1">
      <alignment horizontal="right"/>
    </xf>
    <xf numFmtId="44" fontId="27" fillId="4" borderId="10" xfId="2" applyFont="1" applyFill="1" applyBorder="1" applyAlignment="1" applyProtection="1">
      <alignment horizontal="center"/>
    </xf>
    <xf numFmtId="0" fontId="25" fillId="0" borderId="0" xfId="0" applyFont="1" applyAlignment="1">
      <alignment horizontal="right"/>
    </xf>
    <xf numFmtId="0" fontId="27" fillId="5" borderId="10" xfId="0" applyFont="1" applyFill="1" applyBorder="1" applyAlignment="1">
      <alignment horizontal="center"/>
    </xf>
    <xf numFmtId="0" fontId="27" fillId="5" borderId="10" xfId="0" applyFont="1" applyFill="1" applyBorder="1" applyAlignment="1">
      <alignment horizontal="right"/>
    </xf>
    <xf numFmtId="10" fontId="27" fillId="5" borderId="10" xfId="3" applyNumberFormat="1" applyFont="1" applyFill="1" applyBorder="1" applyAlignment="1" applyProtection="1">
      <alignment horizontal="right"/>
    </xf>
    <xf numFmtId="44" fontId="27" fillId="5" borderId="10" xfId="2" applyFont="1" applyFill="1" applyBorder="1" applyAlignment="1" applyProtection="1">
      <alignment horizontal="center"/>
    </xf>
  </cellXfs>
  <cellStyles count="7">
    <cellStyle name="Millares" xfId="1" builtinId="3"/>
    <cellStyle name="Millares 10" xfId="5" xr:uid="{4C951747-0B09-4050-AED2-63BBF7B4365B}"/>
    <cellStyle name="Moneda" xfId="2" builtinId="4"/>
    <cellStyle name="Normal" xfId="0" builtinId="0"/>
    <cellStyle name="Normal 10 2" xfId="4" xr:uid="{505552C8-A3DB-4A80-8497-1A8FAF00061E}"/>
    <cellStyle name="Porcentaje" xfId="3" builtinId="5"/>
    <cellStyle name="Porcentaje 2 2 2" xfId="6" xr:uid="{54062D10-B832-4042-98A4-C336000321EE}"/>
  </cellStyles>
  <dxfs count="24">
    <dxf>
      <font>
        <b/>
        <i val="0"/>
        <strike val="0"/>
        <condense val="0"/>
        <extend val="0"/>
        <outline val="0"/>
        <shadow val="0"/>
        <u val="none"/>
        <vertAlign val="baseline"/>
        <sz val="9"/>
        <color theme="1"/>
        <name val="Franklin Gothic Book"/>
        <family val="2"/>
        <scheme val="none"/>
      </font>
      <numFmt numFmtId="34" formatCode="_-&quot;$&quot;\ * #,##0.00_-;\-&quot;$&quot;\ * #,##0.00_-;_-&quot;$&quot;\ * &quot;-&quot;??_-;_-@_-"/>
      <fill>
        <patternFill patternType="solid">
          <fgColor indexed="64"/>
          <bgColor theme="1" tint="0.49998474074526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strike val="0"/>
        <condense val="0"/>
        <extend val="0"/>
        <outline val="0"/>
        <shadow val="0"/>
        <u val="none"/>
        <vertAlign val="baseline"/>
        <sz val="9"/>
        <color theme="1"/>
        <name val="Franklin Gothic Book"/>
        <family val="2"/>
        <scheme val="none"/>
      </font>
      <numFmt numFmtId="34" formatCode="_-&quot;$&quot;\ * #,##0.00_-;\-&quot;$&quot;\ * #,##0.00_-;_-&quot;$&quot;\ * &quot;-&quot;??_-;_-@_-"/>
      <fill>
        <patternFill patternType="solid">
          <fgColor indexed="64"/>
          <bgColor theme="1" tint="0.49998474074526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Franklin Gothic Book"/>
        <family val="2"/>
        <scheme val="none"/>
      </font>
      <numFmt numFmtId="14" formatCode="0.00%"/>
      <fill>
        <patternFill patternType="solid">
          <fgColor indexed="64"/>
          <bgColor theme="1" tint="0.49998474074526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Franklin Gothic Book"/>
        <family val="2"/>
        <scheme val="none"/>
      </font>
      <fill>
        <patternFill patternType="solid">
          <fgColor indexed="64"/>
          <bgColor theme="1" tint="0.49998474074526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Franklin Gothic Book"/>
        <family val="2"/>
        <scheme val="none"/>
      </font>
      <fill>
        <patternFill patternType="solid">
          <fgColor indexed="64"/>
          <bgColor theme="1" tint="0.49998474074526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Franklin Gothic Book"/>
        <family val="2"/>
        <scheme val="none"/>
      </font>
      <fill>
        <patternFill patternType="solid">
          <fgColor indexed="64"/>
          <bgColor theme="1" tint="0.49998474074526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0"/>
        <name val="Franklin Gothic Book"/>
        <family val="2"/>
        <scheme val="none"/>
      </font>
      <fill>
        <patternFill patternType="solid">
          <fgColor indexed="64"/>
          <bgColor theme="1" tint="0.499984740745262"/>
        </patternFill>
      </fill>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outline val="0"/>
        <shadow val="0"/>
        <u val="none"/>
        <vertAlign val="baseline"/>
        <sz val="8"/>
        <color rgb="FFFF0000"/>
        <name val="Franklin Gothic Book"/>
        <family val="2"/>
        <scheme val="none"/>
      </font>
      <numFmt numFmtId="14" formatCode="0.00%"/>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Franklin Gothic Book"/>
        <family val="2"/>
        <scheme val="none"/>
      </font>
      <numFmt numFmtId="164" formatCode="_-[$$-240A]\ * #,##0.00_-;\-[$$-240A]\ * #,##0.00_-;_-[$$-240A]\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9"/>
        <color auto="1"/>
        <name val="Franklin Gothic Book"/>
        <family val="2"/>
        <scheme val="none"/>
      </font>
      <numFmt numFmtId="164" formatCode="_-[$$-240A]\ * #,##0.00_-;\-[$$-240A]\ * #,##0.00_-;_-[$$-240A]\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9"/>
        <color auto="1"/>
        <name val="Franklin Gothic Book"/>
        <family val="2"/>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9"/>
        <color auto="1"/>
        <name val="Franklin Gothic Book"/>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Franklin Gothic Book"/>
        <family val="2"/>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Franklin Gothic Book"/>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0"/>
        <name val="Franklin Gothic Book"/>
        <family val="2"/>
        <scheme val="none"/>
      </font>
      <fill>
        <patternFill patternType="solid">
          <fgColor indexed="64"/>
          <bgColor theme="1" tint="0.499984740745262"/>
        </patternFill>
      </fill>
      <alignment horizontal="center"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9"/>
        <color auto="1"/>
        <name val="Franklin Gothic Book"/>
        <family val="2"/>
        <scheme val="none"/>
      </font>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i/>
        <color rgb="FFFF0000"/>
      </font>
      <fill>
        <patternFill>
          <bgColor rgb="FFFFFF00"/>
        </patternFill>
      </fill>
    </dxf>
    <dxf>
      <font>
        <b/>
        <i/>
        <color rgb="FFFF0000"/>
      </font>
      <fill>
        <patternFill>
          <bgColor rgb="FFFFFF00"/>
        </patternFill>
      </fill>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theme="0"/>
        <name val="Franklin Gothic Book"/>
        <family val="2"/>
        <scheme val="none"/>
      </font>
      <border diagonalUp="0" diagonalDown="0">
        <left style="thin">
          <color indexed="64"/>
        </left>
        <right style="thin">
          <color indexed="64"/>
        </right>
        <top/>
        <bottom/>
        <vertical style="thin">
          <color indexed="64"/>
        </vertical>
        <horizontal style="thin">
          <color indexed="64"/>
        </horizontal>
      </border>
    </dxf>
    <dxf>
      <font>
        <b val="0"/>
        <i val="0"/>
        <strike val="0"/>
        <outline val="0"/>
        <shadow val="0"/>
        <u val="none"/>
        <vertAlign val="baseline"/>
        <color auto="1"/>
        <name val="Franklin Gothic Book"/>
        <family val="2"/>
        <scheme val="none"/>
      </font>
      <fill>
        <patternFill patternType="none">
          <fgColor indexed="64"/>
          <bgColor auto="1"/>
        </patternFill>
      </fill>
    </dxf>
    <dxf>
      <font>
        <b/>
        <i val="0"/>
        <strike val="0"/>
        <condense val="0"/>
        <extend val="0"/>
        <outline val="0"/>
        <shadow val="0"/>
        <u val="none"/>
        <vertAlign val="baseline"/>
        <sz val="11"/>
        <color theme="0"/>
        <name val="Franklin Gothic Book"/>
        <family val="2"/>
        <scheme val="none"/>
      </font>
      <fill>
        <patternFill patternType="solid">
          <fgColor indexed="64"/>
          <bgColor theme="2" tint="-0.49998474074526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20DE%20PRESUPUESTO%20v0%20r0%20+%202024%2012%2016%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7200%20Acabados%20Dise&#241;o\Aca%202024\010.%20LIC%20+%20Pnnc%20Cerrillo\200.%20Observ\2024%2012%2013%20(Pre)\CERR_P%20Can%20v0%20r0%20+%202024%2012%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CUADRILLAS"/>
      <sheetName val="CONSOLIDADO VALORxCUADRILLA"/>
      <sheetName val="SUB_ANA"/>
      <sheetName val="INSUMOS"/>
      <sheetName val="%ADMINISTRACION"/>
      <sheetName val="CATALOGO DE PROYECTO"/>
      <sheetName val="PPTO - APU´S"/>
      <sheetName val="FORMATO DE PPTO CONSOLIDAD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DE PROYECTO"/>
      <sheetName val="1.1.2"/>
      <sheetName val="1.1.6"/>
      <sheetName val="1.2.5"/>
      <sheetName val="1.4.3"/>
      <sheetName val="1.4.4"/>
      <sheetName val="1.7.1"/>
      <sheetName val="1.8.2"/>
      <sheetName val="1.9.1"/>
      <sheetName val="1.10.2"/>
      <sheetName val="1.10.3"/>
      <sheetName val="1.11.1"/>
      <sheetName val="2.1.6"/>
      <sheetName val="2.1.10"/>
      <sheetName val="2.2.1"/>
      <sheetName val="2.3.41"/>
      <sheetName val="2.6.1"/>
      <sheetName val="2.8.4"/>
      <sheetName val="2.9.1"/>
      <sheetName val="20.9.4"/>
      <sheetName val="2.10.1"/>
      <sheetName val="2.11.1"/>
      <sheetName val="3.1.1"/>
      <sheetName val="3.2.1"/>
      <sheetName val="3.2.2"/>
      <sheetName val="3.2.3"/>
      <sheetName val="3.2.4"/>
      <sheetName val="3.2.5"/>
      <sheetName val="3.2.6"/>
      <sheetName val="3.4.1"/>
      <sheetName val="3.4.2"/>
      <sheetName val="4.1.1"/>
      <sheetName val="4.9.1"/>
      <sheetName val="4.10.1"/>
      <sheetName val="4.10.4"/>
      <sheetName val="4.11.1"/>
      <sheetName val="4.17.1"/>
      <sheetName val="4.17.2"/>
      <sheetName val="4.17.3"/>
      <sheetName val="4.20.1"/>
      <sheetName val="4.20.2"/>
      <sheetName val="4.20.3"/>
      <sheetName val="4.20.4"/>
      <sheetName val="4.21.1"/>
      <sheetName val="4.21.2"/>
      <sheetName val="4.21.3"/>
      <sheetName val="4.21.4"/>
      <sheetName val="4.23.1"/>
      <sheetName val="4.23.2"/>
      <sheetName val="4.23.3"/>
      <sheetName val="5.2.1"/>
      <sheetName val="5.2.2"/>
      <sheetName val="5.11.1"/>
      <sheetName val="5.11.2"/>
      <sheetName val="5.11.3"/>
      <sheetName val="5.11.4"/>
      <sheetName val="5.11.51"/>
      <sheetName val="5.11.61"/>
      <sheetName val="5.11.62"/>
      <sheetName val="5.11.63"/>
      <sheetName val="5.11.64"/>
      <sheetName val="5.13.1"/>
      <sheetName val="5.13.2"/>
      <sheetName val="5.13.3"/>
      <sheetName val="5.13.4"/>
      <sheetName val="5.13.5"/>
      <sheetName val="5.13.6"/>
      <sheetName val="5.13.7"/>
      <sheetName val="5.13.8"/>
      <sheetName val="5.13.9"/>
      <sheetName val="6.2.3"/>
      <sheetName val="6.2.4"/>
      <sheetName val="6.4.1"/>
      <sheetName val="8.5.1"/>
      <sheetName val="8.5.2"/>
      <sheetName val="8.5.3"/>
      <sheetName val="8.5.4"/>
      <sheetName val="8.5.5"/>
      <sheetName val="8.5.6"/>
      <sheetName val="8.5.7"/>
      <sheetName val="8.5.8"/>
      <sheetName val="8.5.9"/>
      <sheetName val="8.5.10"/>
      <sheetName val="8.5.11"/>
      <sheetName val="8.5.12"/>
      <sheetName val="8.5.13"/>
      <sheetName val="8.5.14"/>
      <sheetName val="8.5.15"/>
      <sheetName val="8.5.16"/>
      <sheetName val="8.6.1"/>
      <sheetName val="8.6.2"/>
      <sheetName val="8.6.3"/>
      <sheetName val="8.6.4"/>
      <sheetName val="8.6.5"/>
      <sheetName val="8.7.1"/>
      <sheetName val="8.7.2"/>
      <sheetName val="8.7.3"/>
      <sheetName val="8.7.4"/>
      <sheetName val="8.7.5"/>
      <sheetName val="8.7.6"/>
      <sheetName val="8.7.7"/>
      <sheetName val="8.7.8"/>
      <sheetName val="8.7.9"/>
      <sheetName val="8.7.10"/>
      <sheetName val="8.7.11"/>
      <sheetName val="8.7.12"/>
      <sheetName val="8.8.1"/>
      <sheetName val="8.8.2"/>
      <sheetName val="8.8.3"/>
      <sheetName val="8.8.4"/>
      <sheetName val="8.8.5"/>
      <sheetName val="8.8.6"/>
      <sheetName val="8.8.7"/>
      <sheetName val="8.8.8"/>
      <sheetName val="8.8.9"/>
      <sheetName val="8.8.10"/>
      <sheetName val="8.8.11"/>
      <sheetName val="8.8.12"/>
      <sheetName val="8.9.1"/>
      <sheetName val="8.9.2"/>
      <sheetName val="8.9.3"/>
      <sheetName val="8.9.4"/>
      <sheetName val="8.9.5"/>
      <sheetName val="8.9.6"/>
      <sheetName val="8.9.7"/>
      <sheetName val="8.9.8"/>
      <sheetName val="8.9.9"/>
      <sheetName val="8.9.10"/>
      <sheetName val="8.9.11"/>
      <sheetName val="8.9.12"/>
      <sheetName val="8.9.13"/>
      <sheetName val="8.9.14"/>
      <sheetName val="8.9.15"/>
      <sheetName val="8.10.1"/>
      <sheetName val="8.10.2"/>
      <sheetName val="8.10.3"/>
      <sheetName val="8.10.4"/>
      <sheetName val="8.10.5"/>
      <sheetName val="8.10.6"/>
      <sheetName val="8.10.7"/>
      <sheetName val="8.10.8"/>
      <sheetName val="8.10.9"/>
      <sheetName val="8.10.10"/>
      <sheetName val="8.11.1"/>
      <sheetName val="8.11.2"/>
      <sheetName val="8.12.1"/>
      <sheetName val="8.12.2"/>
      <sheetName val="8.12.3"/>
      <sheetName val="8.13.1"/>
      <sheetName val="8.13.2"/>
      <sheetName val="8.13.3"/>
      <sheetName val="8.13.4"/>
      <sheetName val="8.13.5"/>
      <sheetName val="8.14.1"/>
      <sheetName val="8.14.2"/>
      <sheetName val="8.14.3"/>
      <sheetName val="8.15.1"/>
      <sheetName val="8.15.2"/>
      <sheetName val="8.15.3"/>
      <sheetName val="8.15.4"/>
      <sheetName val="8.15.5"/>
      <sheetName val="8.16.1"/>
      <sheetName val="8.17.1"/>
      <sheetName val="8.17.2"/>
      <sheetName val="8.18.1"/>
      <sheetName val="8.18.2"/>
      <sheetName val="8.17.3"/>
      <sheetName val="8.19.1"/>
      <sheetName val="8.20.1"/>
      <sheetName val="9.1.1"/>
      <sheetName val="9.1.2"/>
      <sheetName val="9.1.3"/>
      <sheetName val="9.1.4"/>
      <sheetName val="9.1.5"/>
      <sheetName val="9.1.6"/>
      <sheetName val="9.1.7"/>
      <sheetName val="9.1.8"/>
      <sheetName val="9.1.9"/>
      <sheetName val="9.1.10"/>
      <sheetName val="9.1.11"/>
      <sheetName val="9.1.12"/>
      <sheetName val="9.1.13"/>
      <sheetName val="9.1.14"/>
      <sheetName val="9.1.15"/>
      <sheetName val="9.1.16"/>
      <sheetName val="9.1.17"/>
      <sheetName val="9.1.18"/>
      <sheetName val="9.1.19"/>
      <sheetName val="9.1.20"/>
      <sheetName val="9.1.21"/>
      <sheetName val="9.1.22"/>
      <sheetName val="9.1.23"/>
      <sheetName val="11.2.3"/>
      <sheetName val="12.1.1"/>
      <sheetName val="12.9.1"/>
      <sheetName val="12.12.71"/>
      <sheetName val="13.5.1"/>
      <sheetName val="15.10.1"/>
      <sheetName val="15.10.2"/>
      <sheetName val="16.2.1"/>
      <sheetName val="16.2.2"/>
      <sheetName val="16.2.3"/>
      <sheetName val="16.2.4"/>
      <sheetName val="16.2.5"/>
      <sheetName val="16.2.6"/>
      <sheetName val="16.2.7"/>
      <sheetName val="16.2.8"/>
      <sheetName val="16.2.9"/>
      <sheetName val="16.2.10"/>
      <sheetName val="16.4.1"/>
      <sheetName val="16.4.2"/>
      <sheetName val="16.4.6"/>
      <sheetName val="16.4.7"/>
      <sheetName val="16.8.1"/>
      <sheetName val="16.8.2"/>
      <sheetName val="16.8.3"/>
      <sheetName val="16.8.4"/>
      <sheetName val="16.8.5"/>
      <sheetName val="16.8.6"/>
      <sheetName val="16.8.7"/>
      <sheetName val="16.8.8"/>
      <sheetName val="16.8.9"/>
      <sheetName val="16.8.10"/>
      <sheetName val="16.8.11"/>
      <sheetName val="17.5.1"/>
      <sheetName val="18.1.1"/>
      <sheetName val="18.1.4"/>
      <sheetName val="19.1.24"/>
      <sheetName val="19.1.25"/>
      <sheetName val="19.1.26"/>
      <sheetName val="19.1.27"/>
      <sheetName val="19.1.28"/>
      <sheetName val="19.1.29"/>
      <sheetName val="19.1.30"/>
      <sheetName val="19.1.31"/>
      <sheetName val="19.1.32"/>
      <sheetName val="19.1.33"/>
      <sheetName val="19.1.34"/>
      <sheetName val="19.1.35"/>
      <sheetName val="19.1.36"/>
      <sheetName val="20.1.1"/>
      <sheetName val="20.2.11"/>
      <sheetName val="20.6.1"/>
      <sheetName val="20.6.31"/>
      <sheetName val="20.7.21"/>
      <sheetName val="20.7.71"/>
      <sheetName val="20.7.79"/>
      <sheetName val="20.7.81"/>
      <sheetName val="20.8.1"/>
      <sheetName val="20.9.1"/>
      <sheetName val="22.2.1"/>
      <sheetName val="22.7.1"/>
      <sheetName val="22.7.2"/>
      <sheetName val="24.1.1"/>
      <sheetName val="24.1.2"/>
      <sheetName val="24.4.7"/>
      <sheetName val="24.4.8"/>
      <sheetName val="24.5.1"/>
      <sheetName val="25.1.1"/>
      <sheetName val="25.1.2"/>
      <sheetName val="25.3.1"/>
      <sheetName val="25.3.2"/>
      <sheetName val="29.23.1"/>
      <sheetName val="29.25.11"/>
      <sheetName val="29.25.12"/>
      <sheetName val="29.25.31"/>
      <sheetName val="29.27.1"/>
      <sheetName val="29.27.2"/>
      <sheetName val="29.27.3"/>
      <sheetName val="CERR_P Can v0 r0 + 2024 12 13"/>
    </sheetNames>
    <sheetDataSet>
      <sheetData sheetId="0">
        <row r="17">
          <cell r="H17">
            <v>22.177499999999998</v>
          </cell>
        </row>
        <row r="18">
          <cell r="H18">
            <v>27.2</v>
          </cell>
        </row>
        <row r="20">
          <cell r="H20">
            <v>76.989999999999995</v>
          </cell>
        </row>
        <row r="22">
          <cell r="H22">
            <v>683.86</v>
          </cell>
        </row>
        <row r="23">
          <cell r="H23">
            <v>683.86</v>
          </cell>
        </row>
        <row r="25">
          <cell r="H25">
            <v>108.839</v>
          </cell>
        </row>
        <row r="27">
          <cell r="H27">
            <v>20.501999999999999</v>
          </cell>
        </row>
        <row r="29">
          <cell r="H29">
            <v>41.003999999999998</v>
          </cell>
        </row>
        <row r="31">
          <cell r="H31">
            <v>20.501999999999999</v>
          </cell>
        </row>
        <row r="32">
          <cell r="H32">
            <v>50.339874999999999</v>
          </cell>
        </row>
        <row r="34">
          <cell r="H34">
            <v>50</v>
          </cell>
        </row>
        <row r="37">
          <cell r="H37">
            <v>134.41999999999999</v>
          </cell>
        </row>
        <row r="38">
          <cell r="H38">
            <v>61.506999999999998</v>
          </cell>
        </row>
        <row r="40">
          <cell r="H40">
            <v>82.009</v>
          </cell>
        </row>
        <row r="42">
          <cell r="H42">
            <v>1.9</v>
          </cell>
        </row>
        <row r="44">
          <cell r="H44">
            <v>395.71</v>
          </cell>
        </row>
        <row r="46">
          <cell r="H46">
            <v>395.71</v>
          </cell>
        </row>
        <row r="48">
          <cell r="H48">
            <v>5499.69</v>
          </cell>
        </row>
        <row r="49">
          <cell r="H49">
            <v>270.49600000000004</v>
          </cell>
        </row>
        <row r="51">
          <cell r="H51">
            <v>5680.4160000000002</v>
          </cell>
        </row>
        <row r="53">
          <cell r="H53">
            <v>395.71</v>
          </cell>
        </row>
        <row r="56">
          <cell r="H56">
            <v>337.66</v>
          </cell>
        </row>
        <row r="58">
          <cell r="H58">
            <v>6.0992000000000006</v>
          </cell>
        </row>
        <row r="59">
          <cell r="H59">
            <v>24.932406125542972</v>
          </cell>
        </row>
        <row r="60">
          <cell r="H60">
            <v>30.524925939237754</v>
          </cell>
        </row>
        <row r="61">
          <cell r="H61">
            <v>307.13</v>
          </cell>
        </row>
        <row r="62">
          <cell r="H62">
            <v>146.51</v>
          </cell>
        </row>
        <row r="63">
          <cell r="H63">
            <v>280.23356442043081</v>
          </cell>
        </row>
        <row r="65">
          <cell r="H65">
            <v>7</v>
          </cell>
        </row>
        <row r="66">
          <cell r="H66">
            <v>9</v>
          </cell>
        </row>
        <row r="69">
          <cell r="H69">
            <v>395.72</v>
          </cell>
        </row>
        <row r="71">
          <cell r="H71">
            <v>12.13</v>
          </cell>
        </row>
        <row r="73">
          <cell r="H73">
            <v>2078.39</v>
          </cell>
        </row>
        <row r="74">
          <cell r="H74">
            <v>103.9195</v>
          </cell>
        </row>
        <row r="76">
          <cell r="H76">
            <v>2182.3094999999998</v>
          </cell>
        </row>
        <row r="78">
          <cell r="H78">
            <v>1625.32</v>
          </cell>
        </row>
        <row r="79">
          <cell r="H79">
            <v>8033.2487999999985</v>
          </cell>
        </row>
        <row r="80">
          <cell r="H80">
            <v>2206.5664000000002</v>
          </cell>
        </row>
        <row r="82">
          <cell r="H82">
            <v>106.83</v>
          </cell>
        </row>
        <row r="83">
          <cell r="H83">
            <v>34.200000000000003</v>
          </cell>
        </row>
        <row r="84">
          <cell r="H84">
            <v>198.8</v>
          </cell>
        </row>
        <row r="85">
          <cell r="H85">
            <v>123.2</v>
          </cell>
        </row>
        <row r="87">
          <cell r="H87">
            <v>130.26</v>
          </cell>
        </row>
        <row r="88">
          <cell r="H88">
            <v>26.8</v>
          </cell>
        </row>
        <row r="89">
          <cell r="H89">
            <v>26.8</v>
          </cell>
        </row>
        <row r="90">
          <cell r="H90">
            <v>30.08</v>
          </cell>
        </row>
        <row r="92">
          <cell r="H92">
            <v>255.06</v>
          </cell>
        </row>
        <row r="93">
          <cell r="H93">
            <v>535.04999999999995</v>
          </cell>
        </row>
        <row r="94">
          <cell r="H94">
            <v>24.27</v>
          </cell>
        </row>
        <row r="97">
          <cell r="H97">
            <v>7.0679999999999996</v>
          </cell>
        </row>
        <row r="98">
          <cell r="H98">
            <v>1.71</v>
          </cell>
        </row>
        <row r="100">
          <cell r="H100">
            <v>29.05</v>
          </cell>
        </row>
        <row r="101">
          <cell r="H101">
            <v>34.664000000000001</v>
          </cell>
        </row>
        <row r="102">
          <cell r="H102">
            <v>12.4</v>
          </cell>
        </row>
        <row r="103">
          <cell r="H103">
            <v>13.679</v>
          </cell>
        </row>
        <row r="104">
          <cell r="H104">
            <v>24.2</v>
          </cell>
        </row>
        <row r="105">
          <cell r="H105">
            <v>91.75</v>
          </cell>
        </row>
        <row r="106">
          <cell r="H106">
            <v>7.18</v>
          </cell>
        </row>
        <row r="107">
          <cell r="H107">
            <v>69.09</v>
          </cell>
        </row>
        <row r="108">
          <cell r="H108">
            <v>2.84</v>
          </cell>
        </row>
        <row r="110">
          <cell r="H110">
            <v>479</v>
          </cell>
        </row>
        <row r="111">
          <cell r="H111">
            <v>4032</v>
          </cell>
        </row>
        <row r="112">
          <cell r="H112">
            <v>4224</v>
          </cell>
        </row>
        <row r="113">
          <cell r="H113">
            <v>444.5</v>
          </cell>
        </row>
        <row r="114">
          <cell r="H114">
            <v>1072.3599999999999</v>
          </cell>
        </row>
        <row r="115">
          <cell r="H115">
            <v>4209.92</v>
          </cell>
        </row>
        <row r="116">
          <cell r="H116">
            <v>1622.4</v>
          </cell>
        </row>
        <row r="117">
          <cell r="H117">
            <v>273.77999999999997</v>
          </cell>
        </row>
        <row r="118">
          <cell r="H118">
            <v>130</v>
          </cell>
        </row>
        <row r="127">
          <cell r="H127">
            <v>11.39</v>
          </cell>
        </row>
        <row r="128">
          <cell r="H128">
            <v>1.93</v>
          </cell>
        </row>
        <row r="129">
          <cell r="H129">
            <v>6.71</v>
          </cell>
        </row>
        <row r="130">
          <cell r="H130">
            <v>11</v>
          </cell>
        </row>
        <row r="131">
          <cell r="H131">
            <v>4</v>
          </cell>
        </row>
        <row r="132">
          <cell r="H132">
            <v>4</v>
          </cell>
        </row>
        <row r="133">
          <cell r="H133">
            <v>3</v>
          </cell>
        </row>
        <row r="134">
          <cell r="H134">
            <v>1</v>
          </cell>
        </row>
        <row r="135">
          <cell r="H135">
            <v>1</v>
          </cell>
        </row>
        <row r="136">
          <cell r="H136">
            <v>3</v>
          </cell>
        </row>
        <row r="137">
          <cell r="H137">
            <v>3</v>
          </cell>
        </row>
        <row r="138">
          <cell r="H138">
            <v>2</v>
          </cell>
        </row>
        <row r="139">
          <cell r="H139">
            <v>1</v>
          </cell>
        </row>
        <row r="140">
          <cell r="H140">
            <v>3</v>
          </cell>
        </row>
        <row r="141">
          <cell r="H141">
            <v>1</v>
          </cell>
        </row>
        <row r="142">
          <cell r="H142">
            <v>1</v>
          </cell>
        </row>
        <row r="144">
          <cell r="H144">
            <v>66.37</v>
          </cell>
        </row>
        <row r="145">
          <cell r="H145">
            <v>33</v>
          </cell>
        </row>
        <row r="146">
          <cell r="H146">
            <v>3</v>
          </cell>
        </row>
        <row r="147">
          <cell r="H147">
            <v>19</v>
          </cell>
        </row>
        <row r="148">
          <cell r="H148">
            <v>2</v>
          </cell>
        </row>
        <row r="150">
          <cell r="H150">
            <v>6.41</v>
          </cell>
        </row>
        <row r="151">
          <cell r="H151">
            <v>13.13</v>
          </cell>
        </row>
        <row r="152">
          <cell r="H152">
            <v>4</v>
          </cell>
        </row>
        <row r="153">
          <cell r="H153">
            <v>14</v>
          </cell>
        </row>
        <row r="154">
          <cell r="H154">
            <v>3</v>
          </cell>
        </row>
        <row r="155">
          <cell r="H155">
            <v>2</v>
          </cell>
        </row>
        <row r="156">
          <cell r="H156">
            <v>2</v>
          </cell>
        </row>
        <row r="157">
          <cell r="H157">
            <v>5</v>
          </cell>
        </row>
        <row r="158">
          <cell r="H158">
            <v>3</v>
          </cell>
        </row>
        <row r="159">
          <cell r="H159">
            <v>5</v>
          </cell>
        </row>
        <row r="160">
          <cell r="H160">
            <v>2</v>
          </cell>
        </row>
        <row r="161">
          <cell r="H161">
            <v>6</v>
          </cell>
        </row>
        <row r="163">
          <cell r="H163">
            <v>22.4</v>
          </cell>
        </row>
        <row r="164">
          <cell r="H164">
            <v>9.4499999999999993</v>
          </cell>
        </row>
        <row r="165">
          <cell r="H165">
            <v>57.81</v>
          </cell>
        </row>
        <row r="166">
          <cell r="H166">
            <v>10</v>
          </cell>
        </row>
        <row r="167">
          <cell r="H167">
            <v>16</v>
          </cell>
        </row>
        <row r="168">
          <cell r="H168">
            <v>21</v>
          </cell>
        </row>
        <row r="169">
          <cell r="H169">
            <v>3</v>
          </cell>
        </row>
        <row r="170">
          <cell r="H170">
            <v>2</v>
          </cell>
        </row>
        <row r="171">
          <cell r="H171">
            <v>1</v>
          </cell>
        </row>
        <row r="172">
          <cell r="H172">
            <v>2</v>
          </cell>
        </row>
        <row r="173">
          <cell r="H173">
            <v>4</v>
          </cell>
        </row>
        <row r="174">
          <cell r="H174">
            <v>2</v>
          </cell>
        </row>
        <row r="176">
          <cell r="H176">
            <v>65.55</v>
          </cell>
        </row>
        <row r="177">
          <cell r="H177">
            <v>11</v>
          </cell>
        </row>
        <row r="178">
          <cell r="H178">
            <v>19.04</v>
          </cell>
        </row>
        <row r="179">
          <cell r="H179">
            <v>19.07</v>
          </cell>
        </row>
        <row r="180">
          <cell r="H180">
            <v>1.27</v>
          </cell>
        </row>
        <row r="181">
          <cell r="H181">
            <v>18.489999999999998</v>
          </cell>
        </row>
        <row r="182">
          <cell r="H182">
            <v>24</v>
          </cell>
        </row>
        <row r="183">
          <cell r="H183">
            <v>7</v>
          </cell>
        </row>
        <row r="184">
          <cell r="H184">
            <v>26</v>
          </cell>
        </row>
        <row r="185">
          <cell r="H185">
            <v>6</v>
          </cell>
        </row>
        <row r="186">
          <cell r="H186">
            <v>3</v>
          </cell>
        </row>
        <row r="187">
          <cell r="H187">
            <v>1</v>
          </cell>
        </row>
        <row r="188">
          <cell r="H188">
            <v>1</v>
          </cell>
        </row>
        <row r="189">
          <cell r="H189">
            <v>195.35</v>
          </cell>
        </row>
        <row r="190">
          <cell r="H190">
            <v>781.4</v>
          </cell>
        </row>
        <row r="192">
          <cell r="H192">
            <v>68.94</v>
          </cell>
        </row>
        <row r="193">
          <cell r="H193">
            <v>12</v>
          </cell>
        </row>
        <row r="194">
          <cell r="H194">
            <v>65.31</v>
          </cell>
        </row>
        <row r="195">
          <cell r="H195">
            <v>59</v>
          </cell>
        </row>
        <row r="196">
          <cell r="H196">
            <v>7.15</v>
          </cell>
        </row>
        <row r="197">
          <cell r="H197">
            <v>2</v>
          </cell>
        </row>
        <row r="198">
          <cell r="H198">
            <v>12</v>
          </cell>
        </row>
        <row r="199">
          <cell r="H199">
            <v>24</v>
          </cell>
        </row>
        <row r="200">
          <cell r="H200">
            <v>0</v>
          </cell>
        </row>
        <row r="201">
          <cell r="H201">
            <v>704.89650000000006</v>
          </cell>
        </row>
        <row r="203">
          <cell r="H203">
            <v>2</v>
          </cell>
        </row>
        <row r="204">
          <cell r="H204">
            <v>1</v>
          </cell>
        </row>
        <row r="206">
          <cell r="H206">
            <v>4</v>
          </cell>
        </row>
        <row r="207">
          <cell r="H207">
            <v>2</v>
          </cell>
        </row>
        <row r="208">
          <cell r="H208">
            <v>1</v>
          </cell>
        </row>
        <row r="210">
          <cell r="H210">
            <v>4</v>
          </cell>
        </row>
        <row r="211">
          <cell r="H211">
            <v>2</v>
          </cell>
        </row>
        <row r="212">
          <cell r="H212">
            <v>1</v>
          </cell>
        </row>
        <row r="213">
          <cell r="H213">
            <v>2</v>
          </cell>
        </row>
        <row r="214">
          <cell r="H214">
            <v>1</v>
          </cell>
        </row>
        <row r="216">
          <cell r="H216">
            <v>2</v>
          </cell>
        </row>
        <row r="217">
          <cell r="H217">
            <v>1</v>
          </cell>
        </row>
        <row r="218">
          <cell r="H218">
            <v>1</v>
          </cell>
        </row>
        <row r="220">
          <cell r="H220">
            <v>4.51</v>
          </cell>
        </row>
        <row r="221">
          <cell r="H221">
            <v>6</v>
          </cell>
        </row>
        <row r="222">
          <cell r="H222">
            <v>4</v>
          </cell>
        </row>
        <row r="223">
          <cell r="H223">
            <v>1</v>
          </cell>
        </row>
        <row r="224">
          <cell r="H224">
            <v>3</v>
          </cell>
        </row>
        <row r="226">
          <cell r="H226">
            <v>1</v>
          </cell>
        </row>
        <row r="228">
          <cell r="H228">
            <v>1</v>
          </cell>
        </row>
        <row r="229">
          <cell r="H229">
            <v>1</v>
          </cell>
        </row>
        <row r="230">
          <cell r="H230">
            <v>1</v>
          </cell>
        </row>
        <row r="233">
          <cell r="H233">
            <v>1</v>
          </cell>
        </row>
        <row r="234">
          <cell r="H234">
            <v>1</v>
          </cell>
        </row>
        <row r="235">
          <cell r="H235">
            <v>9</v>
          </cell>
        </row>
        <row r="236">
          <cell r="H236">
            <v>1</v>
          </cell>
        </row>
        <row r="237">
          <cell r="H237">
            <v>130</v>
          </cell>
        </row>
        <row r="238">
          <cell r="H238">
            <v>130</v>
          </cell>
        </row>
        <row r="239">
          <cell r="H239">
            <v>60</v>
          </cell>
        </row>
        <row r="240">
          <cell r="H240">
            <v>105</v>
          </cell>
        </row>
        <row r="241">
          <cell r="H241">
            <v>10</v>
          </cell>
        </row>
        <row r="242">
          <cell r="H242">
            <v>7</v>
          </cell>
        </row>
        <row r="243">
          <cell r="H243">
            <v>120</v>
          </cell>
        </row>
        <row r="244">
          <cell r="H244">
            <v>10</v>
          </cell>
        </row>
        <row r="245">
          <cell r="H245">
            <v>100</v>
          </cell>
        </row>
        <row r="246">
          <cell r="H246">
            <v>140</v>
          </cell>
        </row>
        <row r="247">
          <cell r="H247">
            <v>20</v>
          </cell>
        </row>
        <row r="248">
          <cell r="H248">
            <v>4</v>
          </cell>
        </row>
        <row r="249">
          <cell r="H249">
            <v>69</v>
          </cell>
        </row>
        <row r="250">
          <cell r="H250">
            <v>6</v>
          </cell>
        </row>
        <row r="251">
          <cell r="H251">
            <v>5</v>
          </cell>
        </row>
        <row r="252">
          <cell r="H252">
            <v>2</v>
          </cell>
        </row>
        <row r="253">
          <cell r="H253">
            <v>1</v>
          </cell>
        </row>
        <row r="254">
          <cell r="H254">
            <v>4</v>
          </cell>
        </row>
        <row r="255">
          <cell r="H255">
            <v>7</v>
          </cell>
        </row>
        <row r="258">
          <cell r="H258">
            <v>17.87</v>
          </cell>
        </row>
        <row r="261">
          <cell r="H261">
            <v>17.870999999999999</v>
          </cell>
        </row>
        <row r="263">
          <cell r="H263">
            <v>398.23</v>
          </cell>
        </row>
        <row r="265">
          <cell r="H265">
            <v>20.38</v>
          </cell>
        </row>
        <row r="268">
          <cell r="H268">
            <v>429.84</v>
          </cell>
        </row>
        <row r="271">
          <cell r="H271">
            <v>38</v>
          </cell>
        </row>
        <row r="272">
          <cell r="H272">
            <v>5.9020000000000001</v>
          </cell>
        </row>
        <row r="275">
          <cell r="H275">
            <v>2</v>
          </cell>
        </row>
        <row r="276">
          <cell r="H276">
            <v>1</v>
          </cell>
        </row>
        <row r="277">
          <cell r="H277">
            <v>1</v>
          </cell>
        </row>
        <row r="278">
          <cell r="H278">
            <v>1</v>
          </cell>
        </row>
        <row r="279">
          <cell r="H279">
            <v>2</v>
          </cell>
        </row>
        <row r="280">
          <cell r="H280">
            <v>1</v>
          </cell>
        </row>
        <row r="281">
          <cell r="H281">
            <v>1</v>
          </cell>
        </row>
        <row r="282">
          <cell r="H282">
            <v>1</v>
          </cell>
        </row>
        <row r="283">
          <cell r="H283">
            <v>2</v>
          </cell>
        </row>
        <row r="284">
          <cell r="H284">
            <v>1</v>
          </cell>
        </row>
        <row r="286">
          <cell r="H286">
            <v>1</v>
          </cell>
        </row>
        <row r="287">
          <cell r="H287">
            <v>1</v>
          </cell>
        </row>
        <row r="288">
          <cell r="H288">
            <v>1</v>
          </cell>
        </row>
        <row r="289">
          <cell r="H289">
            <v>1</v>
          </cell>
        </row>
        <row r="291">
          <cell r="H291">
            <v>1</v>
          </cell>
        </row>
        <row r="292">
          <cell r="H292">
            <v>2</v>
          </cell>
        </row>
        <row r="293">
          <cell r="H293">
            <v>2</v>
          </cell>
        </row>
        <row r="294">
          <cell r="H294">
            <v>1</v>
          </cell>
        </row>
        <row r="295">
          <cell r="H295">
            <v>1</v>
          </cell>
        </row>
        <row r="296">
          <cell r="H296">
            <v>1</v>
          </cell>
        </row>
        <row r="297">
          <cell r="H297">
            <v>1</v>
          </cell>
        </row>
        <row r="298">
          <cell r="H298">
            <v>1</v>
          </cell>
        </row>
        <row r="299">
          <cell r="H299">
            <v>1</v>
          </cell>
        </row>
        <row r="300">
          <cell r="H300">
            <v>1</v>
          </cell>
        </row>
        <row r="301">
          <cell r="H301">
            <v>1</v>
          </cell>
        </row>
        <row r="304">
          <cell r="H304">
            <v>103.559</v>
          </cell>
        </row>
        <row r="307">
          <cell r="H307">
            <v>70.510000000000005</v>
          </cell>
        </row>
        <row r="308">
          <cell r="H308">
            <v>12.01</v>
          </cell>
        </row>
        <row r="310">
          <cell r="H310">
            <v>9</v>
          </cell>
        </row>
        <row r="311">
          <cell r="H311">
            <v>12</v>
          </cell>
        </row>
        <row r="312">
          <cell r="H312">
            <v>14</v>
          </cell>
        </row>
        <row r="313">
          <cell r="H313">
            <v>1</v>
          </cell>
        </row>
        <row r="314">
          <cell r="H314">
            <v>3</v>
          </cell>
        </row>
        <row r="315">
          <cell r="H315">
            <v>12</v>
          </cell>
        </row>
        <row r="316">
          <cell r="H316">
            <v>9</v>
          </cell>
        </row>
        <row r="317">
          <cell r="H317">
            <v>6</v>
          </cell>
        </row>
        <row r="318">
          <cell r="H318">
            <v>25</v>
          </cell>
        </row>
        <row r="319">
          <cell r="H319">
            <v>4</v>
          </cell>
        </row>
        <row r="320">
          <cell r="H320">
            <v>16</v>
          </cell>
        </row>
        <row r="321">
          <cell r="H321">
            <v>2</v>
          </cell>
        </row>
        <row r="322">
          <cell r="H322">
            <v>8</v>
          </cell>
        </row>
        <row r="325">
          <cell r="H325">
            <v>4</v>
          </cell>
        </row>
        <row r="327">
          <cell r="H327">
            <v>2</v>
          </cell>
        </row>
        <row r="329">
          <cell r="H329">
            <v>2</v>
          </cell>
        </row>
        <row r="330">
          <cell r="H330">
            <v>1</v>
          </cell>
        </row>
        <row r="332">
          <cell r="H332">
            <v>4</v>
          </cell>
        </row>
        <row r="333">
          <cell r="H333">
            <v>1</v>
          </cell>
        </row>
        <row r="334">
          <cell r="H334">
            <v>4</v>
          </cell>
        </row>
        <row r="335">
          <cell r="H335">
            <v>1</v>
          </cell>
        </row>
        <row r="337">
          <cell r="H337">
            <v>3</v>
          </cell>
        </row>
        <row r="339">
          <cell r="H339">
            <v>3</v>
          </cell>
        </row>
        <row r="342">
          <cell r="H342">
            <v>1</v>
          </cell>
        </row>
        <row r="344">
          <cell r="H344">
            <v>9.18</v>
          </cell>
        </row>
        <row r="345">
          <cell r="H345">
            <v>2.7</v>
          </cell>
        </row>
        <row r="348">
          <cell r="H348">
            <v>34.664000000000001</v>
          </cell>
        </row>
        <row r="349">
          <cell r="H349">
            <v>12.4</v>
          </cell>
        </row>
        <row r="351">
          <cell r="H351">
            <v>206.98800000000003</v>
          </cell>
        </row>
        <row r="352">
          <cell r="H352">
            <v>1592.712</v>
          </cell>
        </row>
        <row r="354">
          <cell r="H354">
            <v>443.86</v>
          </cell>
        </row>
        <row r="357">
          <cell r="H357">
            <v>2</v>
          </cell>
        </row>
        <row r="358">
          <cell r="H358">
            <v>2</v>
          </cell>
        </row>
        <row r="360">
          <cell r="H360">
            <v>1</v>
          </cell>
        </row>
        <row r="361">
          <cell r="H361">
            <v>1</v>
          </cell>
        </row>
        <row r="364">
          <cell r="H364">
            <v>45</v>
          </cell>
        </row>
        <row r="366">
          <cell r="H366">
            <v>45.48</v>
          </cell>
        </row>
        <row r="367">
          <cell r="H367">
            <v>6</v>
          </cell>
        </row>
        <row r="368">
          <cell r="H368">
            <v>1.4750000000000001</v>
          </cell>
        </row>
        <row r="370">
          <cell r="H370">
            <v>1</v>
          </cell>
        </row>
        <row r="371">
          <cell r="H371">
            <v>1</v>
          </cell>
        </row>
        <row r="372">
          <cell r="H372">
            <v>1</v>
          </cell>
        </row>
        <row r="375">
          <cell r="H375">
            <v>430.36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15C762-C876-48D4-91DE-C3F023FD837A}" name="Tabla8" displayName="Tabla8" ref="B9:I397" totalsRowCount="1" headerRowDxfId="23" dataDxfId="22" totalsRowDxfId="21" headerRowBorderDxfId="19" tableBorderDxfId="20" totalsRowBorderDxfId="18">
  <autoFilter ref="B9:I396" xr:uid="{00000000-0009-0000-0100-000007000000}"/>
  <tableColumns count="8">
    <tableColumn id="7" xr3:uid="{744913E1-2119-478A-B368-33340A95DC3F}" name="CLASE" dataDxfId="15" totalsRowDxfId="14"/>
    <tableColumn id="1" xr3:uid="{1B3F5DC2-FFEB-4AB6-A1C1-642AB690AA0F}" name="CODIGO" dataDxfId="13" totalsRowDxfId="5"/>
    <tableColumn id="2" xr3:uid="{133871EF-73A1-4499-AF0E-F2E3D43EC9D8}" name="Actividad" dataDxfId="12" totalsRowDxfId="4">
      <calculatedColumnFormula>IFERROR(INDEX([1]!Tabla1[#Data],MATCH(C10,INDEX([1]!Tabla1[#Data],,MATCH($C$9,[1]!Tabla1[#Headers],0)),0),MATCH($D$9,[1]!Tabla1[#Headers],0)),"")</calculatedColumnFormula>
    </tableColumn>
    <tableColumn id="3" xr3:uid="{25D2AB31-B271-47FC-AFA7-B15D780B07D1}" name="U.M" dataDxfId="11" totalsRowDxfId="3"/>
    <tableColumn id="4" xr3:uid="{4131A4F9-6EF2-44AC-8AB1-1D1932B6515A}" name="Cantidad2" dataDxfId="10" totalsRowDxfId="2"/>
    <tableColumn id="5" xr3:uid="{C10E25D4-AD3F-442A-B5ED-3B045E3B5788}" name="Cantidad3" totalsRowLabel="  SUBTOTAL COSTO DIRECTO " dataDxfId="9" totalsRowDxfId="1"/>
    <tableColumn id="6" xr3:uid="{0C655B80-12BC-4C33-91F0-EF08D51B32B9}" name="Cantidad4" totalsRowFunction="custom" dataDxfId="8" totalsRowDxfId="0">
      <totalsRowFormula>H30+H50+H64+H93+H118+H125+H232+H258+H262+H270+H274+H279+H309+H313+H318+H333+H351+H358+H368+H376+H388+H392+H396</totalsRowFormula>
    </tableColumn>
    <tableColumn id="9" xr3:uid="{9D83858F-0274-4D82-82AA-63CCA5AF12A0}" name="% Total" dataDxfId="7" totalsRowDxfId="6"/>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EA269-5DEF-4AA6-BEF8-53BED05BA556}">
  <sheetPr>
    <tabColor theme="8" tint="-0.249977111117893"/>
    <pageSetUpPr fitToPage="1"/>
  </sheetPr>
  <dimension ref="A2:L424"/>
  <sheetViews>
    <sheetView tabSelected="1" view="pageBreakPreview" topLeftCell="A387" zoomScale="142" zoomScaleNormal="110" zoomScaleSheetLayoutView="142" workbookViewId="0">
      <selection activeCell="K412" sqref="K412"/>
    </sheetView>
  </sheetViews>
  <sheetFormatPr baseColWidth="10" defaultColWidth="11" defaultRowHeight="13.5" x14ac:dyDescent="0.25"/>
  <cols>
    <col min="1" max="1" width="2.85546875" style="5" customWidth="1"/>
    <col min="2" max="2" width="7.140625" style="5" hidden="1" customWidth="1"/>
    <col min="3" max="3" width="15.140625" style="14" customWidth="1"/>
    <col min="4" max="4" width="84.85546875" style="5" customWidth="1"/>
    <col min="5" max="5" width="10.7109375" style="5" customWidth="1"/>
    <col min="6" max="6" width="13.5703125" style="5" customWidth="1"/>
    <col min="7" max="7" width="17.85546875" style="5" customWidth="1"/>
    <col min="8" max="8" width="24.7109375" style="5" customWidth="1"/>
    <col min="9" max="9" width="13" style="9" hidden="1" customWidth="1"/>
    <col min="10" max="10" width="11" style="5"/>
    <col min="11" max="11" width="98.28515625" style="5" customWidth="1"/>
    <col min="12" max="16384" width="11" style="5"/>
  </cols>
  <sheetData>
    <row r="2" spans="2:9" ht="16.5" x14ac:dyDescent="0.25">
      <c r="B2" s="1"/>
      <c r="C2" s="2"/>
      <c r="D2" s="2"/>
      <c r="E2" s="3"/>
      <c r="F2" s="3"/>
      <c r="G2" s="3"/>
      <c r="H2" s="3"/>
      <c r="I2" s="4"/>
    </row>
    <row r="3" spans="2:9" ht="16.5" customHeight="1" x14ac:dyDescent="0.25">
      <c r="B3" s="6"/>
      <c r="C3" s="7"/>
      <c r="D3" s="7"/>
      <c r="E3" s="8"/>
      <c r="F3" s="8"/>
      <c r="G3" s="8"/>
      <c r="H3" s="8"/>
    </row>
    <row r="4" spans="2:9" ht="42" customHeight="1" x14ac:dyDescent="0.25">
      <c r="B4" s="6"/>
      <c r="C4" s="10"/>
      <c r="D4" s="10"/>
      <c r="E4" s="11"/>
      <c r="F4" s="11"/>
      <c r="G4" s="11"/>
      <c r="H4" s="11"/>
    </row>
    <row r="5" spans="2:9" ht="16.5" customHeight="1" x14ac:dyDescent="0.25">
      <c r="B5" s="6"/>
      <c r="C5" s="10"/>
      <c r="D5" s="10"/>
      <c r="E5" s="11"/>
      <c r="F5" s="11"/>
      <c r="G5" s="11"/>
      <c r="H5" s="11"/>
    </row>
    <row r="6" spans="2:9" ht="16.5" customHeight="1" x14ac:dyDescent="0.25">
      <c r="B6" s="6"/>
      <c r="C6" s="13"/>
      <c r="D6" s="13"/>
      <c r="E6" s="14"/>
      <c r="F6" s="14"/>
      <c r="G6" s="14"/>
      <c r="H6" s="14"/>
    </row>
    <row r="7" spans="2:9" ht="16.5" x14ac:dyDescent="0.25">
      <c r="B7" s="15"/>
      <c r="C7" s="16"/>
      <c r="D7" s="16"/>
      <c r="E7" s="16"/>
      <c r="F7" s="16"/>
      <c r="G7" s="16"/>
      <c r="H7" s="16"/>
      <c r="I7" s="17"/>
    </row>
    <row r="8" spans="2:9" x14ac:dyDescent="0.25">
      <c r="C8" s="56" t="s">
        <v>380</v>
      </c>
      <c r="D8" s="57" t="s">
        <v>381</v>
      </c>
      <c r="E8" s="57" t="s">
        <v>382</v>
      </c>
      <c r="F8" s="57" t="s">
        <v>383</v>
      </c>
      <c r="G8" s="57" t="s">
        <v>384</v>
      </c>
      <c r="H8" s="57" t="s">
        <v>385</v>
      </c>
    </row>
    <row r="9" spans="2:9" ht="15.75" hidden="1" x14ac:dyDescent="0.3">
      <c r="B9" s="18" t="s">
        <v>0</v>
      </c>
      <c r="C9" s="19" t="s">
        <v>1</v>
      </c>
      <c r="D9" s="20" t="s">
        <v>2</v>
      </c>
      <c r="E9" s="19" t="s">
        <v>3</v>
      </c>
      <c r="F9" s="19" t="s">
        <v>4</v>
      </c>
      <c r="G9" s="19" t="s">
        <v>377</v>
      </c>
      <c r="H9" s="19" t="s">
        <v>378</v>
      </c>
      <c r="I9" s="21" t="s">
        <v>5</v>
      </c>
    </row>
    <row r="10" spans="2:9" x14ac:dyDescent="0.25">
      <c r="B10" s="22"/>
      <c r="C10" s="58">
        <v>1</v>
      </c>
      <c r="D10" s="59" t="str">
        <f>IFERROR(INDEX([1]!Tabla1[#Data],MATCH(C10,INDEX([1]!Tabla1[#Data],,MATCH($C$9,[1]!Tabla1[#Headers],0)),0),MATCH($D$9,[1]!Tabla1[#Headers],0)),"")</f>
        <v>1 PRELIMINARES</v>
      </c>
      <c r="E10" s="60"/>
      <c r="F10" s="60"/>
      <c r="G10" s="61"/>
      <c r="H10" s="61"/>
      <c r="I10" s="25"/>
    </row>
    <row r="11" spans="2:9" x14ac:dyDescent="0.25">
      <c r="B11" s="22"/>
      <c r="C11" s="62" t="s">
        <v>6</v>
      </c>
      <c r="D11" s="63" t="str">
        <f>IFERROR(INDEX([1]!Tabla1[#Data],MATCH(C11,INDEX([1]!Tabla1[#Data],,MATCH($C$9,[1]!Tabla1[#Headers],0)),0),MATCH($D$9,[1]!Tabla1[#Headers],0)),"")</f>
        <v>DEMOLICIONES Y RETIROS</v>
      </c>
      <c r="E11" s="64"/>
      <c r="F11" s="64"/>
      <c r="G11" s="65"/>
      <c r="H11" s="65"/>
      <c r="I11" s="25" t="e">
        <f ca="1">(#REF!*100%)/Tabla8[[#Totals],[Cantidad4]]</f>
        <v>#REF!</v>
      </c>
    </row>
    <row r="12" spans="2:9" ht="25.5" customHeight="1" x14ac:dyDescent="0.25">
      <c r="B12" s="26" t="s">
        <v>7</v>
      </c>
      <c r="C12" s="27" t="s">
        <v>8</v>
      </c>
      <c r="D12" s="28" t="str">
        <f>IFERROR(INDEX([1]!Tabla1[#Data],MATCH(C12,INDEX([1]!Tabla1[#Data],,MATCH($C$9,[1]!Tabla1[#Headers],0)),0),MATCH($D$9,[1]!Tabla1[#Headers],0)),"")</f>
        <v>DEMOLICIÓN Y RETIRO DE MUROS: Demolición segura, retiro de escombros y protección de estructuras adyacentes. Incluye Mano de Obra y Herramientas necesarias para su perfecta ejecucion.</v>
      </c>
      <c r="E12" s="29" t="str">
        <f>IFERROR(INDEX([1]!Tabla1[#Data],MATCH(C12,INDEX([1]!Tabla1[#Data],,MATCH($C$9,[1]!Tabla1[#Headers],0)),0),MATCH($E$9,[1]!Tabla1[#Headers],0)),"")</f>
        <v>m³</v>
      </c>
      <c r="F12" s="29">
        <f>'[2]CATALOGO DE PROYECTO'!$H$17</f>
        <v>22.177499999999998</v>
      </c>
      <c r="G12" s="30"/>
      <c r="H12" s="30"/>
      <c r="I12" s="31"/>
    </row>
    <row r="13" spans="2:9" ht="25.5" x14ac:dyDescent="0.25">
      <c r="B13" s="26" t="s">
        <v>7</v>
      </c>
      <c r="C13" s="27" t="s">
        <v>9</v>
      </c>
      <c r="D13" s="28" t="str">
        <f>IFERROR(INDEX([1]!Tabla1[#Data],MATCH(C13,INDEX([1]!Tabla1[#Data],,MATCH($C$9,[1]!Tabla1[#Headers],0)),0),MATCH($D$9,[1]!Tabla1[#Headers],0)),"")</f>
        <v>DEMOLICIÓN Y RETIRO DE PLACA DE CONTRAPISO: Involucra la demolición segura y el retiro de la placa de contrapiso existente y manejo de los residuos.  Incluye Mano de Obra y Herramientas necesarias para su perfecta ejecucion.</v>
      </c>
      <c r="E13" s="29" t="str">
        <f>IFERROR(INDEX([1]!Tabla1[#Data],MATCH(C13,INDEX([1]!Tabla1[#Data],,MATCH($C$9,[1]!Tabla1[#Headers],0)),0),MATCH($E$9,[1]!Tabla1[#Headers],0)),"")</f>
        <v>m³</v>
      </c>
      <c r="F13" s="29">
        <f>'[2]CATALOGO DE PROYECTO'!$H$18</f>
        <v>27.2</v>
      </c>
      <c r="G13" s="30"/>
      <c r="H13" s="30"/>
      <c r="I13" s="31"/>
    </row>
    <row r="14" spans="2:9" x14ac:dyDescent="0.25">
      <c r="B14" s="22"/>
      <c r="C14" s="62" t="s">
        <v>10</v>
      </c>
      <c r="D14" s="63" t="str">
        <f>IFERROR(INDEX([1]!Tabla1[#Data],MATCH(C14,INDEX([1]!Tabla1[#Data],,MATCH($C$9,[1]!Tabla1[#Headers],0)),0),MATCH($D$9,[1]!Tabla1[#Headers],0)),"")</f>
        <v>DESMONTES</v>
      </c>
      <c r="E14" s="23"/>
      <c r="F14" s="23"/>
      <c r="G14" s="24"/>
      <c r="H14" s="24"/>
      <c r="I14" s="25" t="e">
        <f ca="1">(#REF!*100%)/Tabla8[[#Totals],[Cantidad4]]</f>
        <v>#REF!</v>
      </c>
    </row>
    <row r="15" spans="2:9" ht="25.5" x14ac:dyDescent="0.25">
      <c r="B15" s="26" t="s">
        <v>7</v>
      </c>
      <c r="C15" s="66" t="s">
        <v>11</v>
      </c>
      <c r="D15" s="67" t="str">
        <f>IFERROR(INDEX([1]!Tabla1[#Data],MATCH(C15,INDEX([1]!Tabla1[#Data],,MATCH($C$9,[1]!Tabla1[#Headers],0)),0),MATCH($D$9,[1]!Tabla1[#Headers],0)),"")</f>
        <v>DESMONTE DE CUBIERTA EXISTENTE: Esta actividad implica el desmontaje seguro y sistemático de la cubierta existente. Incluye Mano de Obra y Herramientas necesarias para su perfecta ejecucion.</v>
      </c>
      <c r="E15" s="29" t="str">
        <f>IFERROR(INDEX([1]!Tabla1[#Data],MATCH(C15,INDEX([1]!Tabla1[#Data],,MATCH($C$9,[1]!Tabla1[#Headers],0)),0),MATCH($E$9,[1]!Tabla1[#Headers],0)),"")</f>
        <v>m²</v>
      </c>
      <c r="F15" s="29">
        <f>'[2]CATALOGO DE PROYECTO'!$H$20</f>
        <v>76.989999999999995</v>
      </c>
      <c r="G15" s="30"/>
      <c r="H15" s="30"/>
      <c r="I15" s="31"/>
    </row>
    <row r="16" spans="2:9" x14ac:dyDescent="0.25">
      <c r="B16" s="22"/>
      <c r="C16" s="62" t="s">
        <v>12</v>
      </c>
      <c r="D16" s="63" t="str">
        <f>IFERROR(INDEX([1]!Tabla1[#Data],MATCH(C16,INDEX([1]!Tabla1[#Data],,MATCH($C$9,[1]!Tabla1[#Headers],0)),0),MATCH($D$9,[1]!Tabla1[#Headers],0)),"")</f>
        <v>TRABAJOS PRELIMINARES</v>
      </c>
      <c r="E16" s="23"/>
      <c r="F16" s="23"/>
      <c r="G16" s="24"/>
      <c r="H16" s="24"/>
      <c r="I16" s="25" t="e">
        <f ca="1">(#REF!*100%)/Tabla8[[#Totals],[Cantidad4]]</f>
        <v>#REF!</v>
      </c>
    </row>
    <row r="17" spans="2:9" ht="38.25" x14ac:dyDescent="0.25">
      <c r="B17" s="26" t="s">
        <v>7</v>
      </c>
      <c r="C17" s="66" t="s">
        <v>13</v>
      </c>
      <c r="D17" s="67" t="str">
        <f>IFERROR(INDEX([1]!Tabla1[#Data],MATCH(C17,INDEX([1]!Tabla1[#Data],,MATCH($C$9,[1]!Tabla1[#Headers],0)),0),MATCH($D$9,[1]!Tabla1[#Headers],0)),"")</f>
        <v>LOCALIZACION, TRAZADO Y REPLANTEO: Involucra la identificación precisa de la ubicación del proyecto en el terreno y el trazado de la estructura según los planos arquitectónicos. Incluye Mano de Obra y Herramientas necesarias para su perfecta ejecucion.</v>
      </c>
      <c r="E17" s="29" t="str">
        <f>IFERROR(INDEX([1]!Tabla1[#Data],MATCH(C17,INDEX([1]!Tabla1[#Data],,MATCH($C$9,[1]!Tabla1[#Headers],0)),0),MATCH($E$9,[1]!Tabla1[#Headers],0)),"")</f>
        <v>m²</v>
      </c>
      <c r="F17" s="29">
        <f>'[2]CATALOGO DE PROYECTO'!$H$22</f>
        <v>683.86</v>
      </c>
      <c r="G17" s="30"/>
      <c r="H17" s="30"/>
      <c r="I17" s="31"/>
    </row>
    <row r="18" spans="2:9" ht="38.25" x14ac:dyDescent="0.25">
      <c r="B18" s="26" t="s">
        <v>7</v>
      </c>
      <c r="C18" s="66" t="s">
        <v>14</v>
      </c>
      <c r="D18" s="67" t="str">
        <f>IFERROR(INDEX([1]!Tabla1[#Data],MATCH(C18,INDEX([1]!Tabla1[#Data],,MATCH($C$9,[1]!Tabla1[#Headers],0)),0),MATCH($D$9,[1]!Tabla1[#Headers],0)),"")</f>
        <v>LIMPIEZA,DESCAPOTE Y RETIRO: Esta actividad implica la limpieza del sitio de construcción, el descapote (remoción de la capa superior del suelo) y el retiro de los residuos. La limpieza inicial es esencial para preparar el terreno para la construcción. Incluye Mano de Obra y Herramientas necesarias para su perfecta ejecucion.</v>
      </c>
      <c r="E18" s="29" t="str">
        <f>IFERROR(INDEX([1]!Tabla1[#Data],MATCH(C18,INDEX([1]!Tabla1[#Data],,MATCH($C$9,[1]!Tabla1[#Headers],0)),0),MATCH($E$9,[1]!Tabla1[#Headers],0)),"")</f>
        <v>m²</v>
      </c>
      <c r="F18" s="29">
        <f>'[2]CATALOGO DE PROYECTO'!$H$23</f>
        <v>683.86</v>
      </c>
      <c r="G18" s="30"/>
      <c r="H18" s="30"/>
      <c r="I18" s="31"/>
    </row>
    <row r="19" spans="2:9" x14ac:dyDescent="0.25">
      <c r="B19" s="22"/>
      <c r="C19" s="62" t="s">
        <v>15</v>
      </c>
      <c r="D19" s="63" t="str">
        <f>IFERROR(INDEX([1]!Tabla1[#Data],MATCH(C19,INDEX([1]!Tabla1[#Data],,MATCH($C$9,[1]!Tabla1[#Headers],0)),0),MATCH($D$9,[1]!Tabla1[#Headers],0)),"")</f>
        <v>CERRAMIENTO</v>
      </c>
      <c r="E19" s="23"/>
      <c r="F19" s="23"/>
      <c r="G19" s="24"/>
      <c r="H19" s="24"/>
      <c r="I19" s="25" t="e">
        <f ca="1">(#REF!*100%)/Tabla8[[#Totals],[Cantidad4]]</f>
        <v>#REF!</v>
      </c>
    </row>
    <row r="20" spans="2:9" ht="38.25" x14ac:dyDescent="0.25">
      <c r="B20" s="26" t="s">
        <v>7</v>
      </c>
      <c r="C20" s="66" t="s">
        <v>16</v>
      </c>
      <c r="D20" s="67" t="str">
        <f>IFERROR(INDEX([1]!Tabla1[#Data],MATCH(C20,INDEX([1]!Tabla1[#Data],,MATCH($C$9,[1]!Tabla1[#Headers],0)),0),MATCH($D$9,[1]!Tabla1[#Headers],0)),"")</f>
        <v>CERRAMIENTO EN POLISOMBRA: Involucra la instalación de un cerramiento con polisombra, utilizando madera rolliza para los postes de soporte, madera clavo para asegurar la polisombra, puntilla y alambre para fijar la polisombra a la madera. A= 2.50 mts; Incluye Mano de Obra y Herramientas necesarias para su perfecta ejecucion.</v>
      </c>
      <c r="E20" s="29" t="str">
        <f>IFERROR(INDEX([1]!Tabla1[#Data],MATCH(C20,INDEX([1]!Tabla1[#Data],,MATCH($C$9,[1]!Tabla1[#Headers],0)),0),MATCH($E$9,[1]!Tabla1[#Headers],0)),"")</f>
        <v>m</v>
      </c>
      <c r="F20" s="29">
        <f>'[2]CATALOGO DE PROYECTO'!$H$25</f>
        <v>108.839</v>
      </c>
      <c r="G20" s="30"/>
      <c r="H20" s="30"/>
      <c r="I20" s="31"/>
    </row>
    <row r="21" spans="2:9" x14ac:dyDescent="0.25">
      <c r="B21" s="22"/>
      <c r="C21" s="62" t="s">
        <v>17</v>
      </c>
      <c r="D21" s="63" t="str">
        <f>IFERROR(INDEX([1]!Tabla1[#Data],MATCH(C21,INDEX([1]!Tabla1[#Data],,MATCH($C$9,[1]!Tabla1[#Headers],0)),0),MATCH($D$9,[1]!Tabla1[#Headers],0)),"")</f>
        <v>EXCAVACIONES VARIAS</v>
      </c>
      <c r="E21" s="23"/>
      <c r="F21" s="23"/>
      <c r="G21" s="24"/>
      <c r="H21" s="24"/>
      <c r="I21" s="25" t="e">
        <f ca="1">(#REF!*100%)/Tabla8[[#Totals],[Cantidad4]]</f>
        <v>#REF!</v>
      </c>
    </row>
    <row r="22" spans="2:9" ht="25.5" x14ac:dyDescent="0.25">
      <c r="B22" s="26" t="s">
        <v>7</v>
      </c>
      <c r="C22" s="66" t="s">
        <v>18</v>
      </c>
      <c r="D22" s="67" t="str">
        <f>IFERROR(INDEX([1]!Tabla1[#Data],MATCH(C22,INDEX([1]!Tabla1[#Data],,MATCH($C$9,[1]!Tabla1[#Headers],0)),0),MATCH($D$9,[1]!Tabla1[#Headers],0)),"")</f>
        <v>EXCAVACION MANUAL E=10 cm: Esta actividad implica la excavación manual de una capa de suelo de 10 cm de espesor. Incluye Mano de Obra y Herramientas necesarias para su perfecta ejecucion.</v>
      </c>
      <c r="E22" s="29" t="str">
        <f>IFERROR(INDEX([1]!Tabla1[#Data],MATCH(C22,INDEX([1]!Tabla1[#Data],,MATCH($C$9,[1]!Tabla1[#Headers],0)),0),MATCH($E$9,[1]!Tabla1[#Headers],0)),"")</f>
        <v>m³</v>
      </c>
      <c r="F22" s="29">
        <f>'[2]CATALOGO DE PROYECTO'!$H$27</f>
        <v>20.501999999999999</v>
      </c>
      <c r="G22" s="30"/>
      <c r="H22" s="30"/>
      <c r="I22" s="31"/>
    </row>
    <row r="23" spans="2:9" x14ac:dyDescent="0.25">
      <c r="B23" s="22"/>
      <c r="C23" s="62" t="s">
        <v>19</v>
      </c>
      <c r="D23" s="63" t="str">
        <f>IFERROR(INDEX([1]!Tabla1[#Data],MATCH(C23,INDEX([1]!Tabla1[#Data],,MATCH($C$9,[1]!Tabla1[#Headers],0)),0),MATCH($D$9,[1]!Tabla1[#Headers],0)),"")</f>
        <v>RELLENOS Y REEMPLAZOS</v>
      </c>
      <c r="E23" s="23"/>
      <c r="F23" s="23"/>
      <c r="G23" s="24"/>
      <c r="H23" s="24"/>
      <c r="I23" s="25" t="e">
        <f ca="1">(#REF!*100%)/Tabla8[[#Totals],[Cantidad4]]</f>
        <v>#REF!</v>
      </c>
    </row>
    <row r="24" spans="2:9" ht="51" x14ac:dyDescent="0.25">
      <c r="B24" s="26" t="s">
        <v>7</v>
      </c>
      <c r="C24" s="66" t="s">
        <v>20</v>
      </c>
      <c r="D24" s="67" t="str">
        <f>IFERROR(INDEX([1]!Tabla1[#Data],MATCH(C24,INDEX([1]!Tabla1[#Data],,MATCH($C$9,[1]!Tabla1[#Headers],0)),0),MATCH($D$9,[1]!Tabla1[#Headers],0)),"")</f>
        <v>RELLENO Y CONFORMACIÓN EN MATERIAL SELECCIONADO: Esta actividad implica el relleno y la conformación de un área específica utilizando un material seleccionado. El material puede ser tierra, grava, arena u otro material adecuado, seleccionado, siguiendo las recomendaciones del estudio de suelos, Incluye Mano de Obra y Herramientas necesarias para su perfecta ejecucion.</v>
      </c>
      <c r="E24" s="29" t="str">
        <f>IFERROR(INDEX([1]!Tabla1[#Data],MATCH(C24,INDEX([1]!Tabla1[#Data],,MATCH($C$9,[1]!Tabla1[#Headers],0)),0),MATCH($E$9,[1]!Tabla1[#Headers],0)),"")</f>
        <v>m³</v>
      </c>
      <c r="F24" s="29">
        <f>'[2]CATALOGO DE PROYECTO'!$H$29</f>
        <v>41.003999999999998</v>
      </c>
      <c r="G24" s="30"/>
      <c r="H24" s="30"/>
      <c r="I24" s="31"/>
    </row>
    <row r="25" spans="2:9" x14ac:dyDescent="0.25">
      <c r="B25" s="22"/>
      <c r="C25" s="62" t="s">
        <v>21</v>
      </c>
      <c r="D25" s="63" t="str">
        <f>IFERROR(INDEX([1]!Tabla1[#Data],MATCH(C25,INDEX([1]!Tabla1[#Data],,MATCH($C$9,[1]!Tabla1[#Headers],0)),0),MATCH($D$9,[1]!Tabla1[#Headers],0)),"")</f>
        <v>RETIROS Y LIMPIEZA</v>
      </c>
      <c r="E25" s="23"/>
      <c r="F25" s="23"/>
      <c r="G25" s="24"/>
      <c r="H25" s="24"/>
      <c r="I25" s="25" t="e">
        <f ca="1">(#REF!*100%)/Tabla8[[#Totals],[Cantidad4]]</f>
        <v>#REF!</v>
      </c>
    </row>
    <row r="26" spans="2:9" ht="38.25" x14ac:dyDescent="0.25">
      <c r="B26" s="26" t="s">
        <v>7</v>
      </c>
      <c r="C26" s="66" t="s">
        <v>22</v>
      </c>
      <c r="D26" s="67" t="str">
        <f>IFERROR(INDEX([1]!Tabla1[#Data],MATCH(C26,INDEX([1]!Tabla1[#Data],,MATCH($C$9,[1]!Tabla1[#Headers],0)),0),MATCH($D$9,[1]!Tabla1[#Headers],0)),"")</f>
        <v>RETIRO DE MATERIAL COMUN: implica el retiro de los materiales comunes que resultan de las demoliciones y excavaciones, incluyen escombros, tierra, piedras, remanentes de acero y metal, entre otros. Incluye Mano de Obra y Herramientas necesarias para su perfecta ejecucion.</v>
      </c>
      <c r="E26" s="29" t="str">
        <f>IFERROR(INDEX([1]!Tabla1[#Data],MATCH(C26,INDEX([1]!Tabla1[#Data],,MATCH($C$9,[1]!Tabla1[#Headers],0)),0),MATCH($E$9,[1]!Tabla1[#Headers],0)),"")</f>
        <v>m³</v>
      </c>
      <c r="F26" s="29">
        <f>'[2]CATALOGO DE PROYECTO'!$H$31</f>
        <v>20.501999999999999</v>
      </c>
      <c r="G26" s="30"/>
      <c r="H26" s="30"/>
      <c r="I26" s="31"/>
    </row>
    <row r="27" spans="2:9" ht="38.25" x14ac:dyDescent="0.25">
      <c r="B27" s="26" t="s">
        <v>7</v>
      </c>
      <c r="C27" s="66" t="s">
        <v>23</v>
      </c>
      <c r="D27" s="67" t="str">
        <f>IFERROR(INDEX([1]!Tabla1[#Data],MATCH(C27,INDEX([1]!Tabla1[#Data],,MATCH($C$9,[1]!Tabla1[#Headers],0)),0),MATCH($D$9,[1]!Tabla1[#Headers],0)),"")</f>
        <v>TRASCIEGO DE MATERIAL: Implica el movimiento manual de materiales a una distancia de 90 metros. El trasciego puede involucrar el transporte de materiales de construcción, escombros, tierra, entre otros, desde un lugar a otro dentro del sitio de construcción. Incluye Mano de Obra y Equipos manuales necesarios para su perfecta ejecucion.</v>
      </c>
      <c r="E27" s="29" t="str">
        <f>IFERROR(INDEX([1]!Tabla1[#Data],MATCH(C27,INDEX([1]!Tabla1[#Data],,MATCH($C$9,[1]!Tabla1[#Headers],0)),0),MATCH($E$9,[1]!Tabla1[#Headers],0)),"")</f>
        <v>m³</v>
      </c>
      <c r="F27" s="29">
        <f>'[2]CATALOGO DE PROYECTO'!$H$32</f>
        <v>50.339874999999999</v>
      </c>
      <c r="G27" s="30"/>
      <c r="H27" s="30"/>
      <c r="I27" s="31"/>
    </row>
    <row r="28" spans="2:9" x14ac:dyDescent="0.25">
      <c r="B28" s="22"/>
      <c r="C28" s="62" t="s">
        <v>24</v>
      </c>
      <c r="D28" s="63" t="str">
        <f>IFERROR(INDEX([1]!Tabla1[#Data],MATCH(C28,INDEX([1]!Tabla1[#Data],,MATCH($C$9,[1]!Tabla1[#Headers],0)),0),MATCH($D$9,[1]!Tabla1[#Headers],0)),"")</f>
        <v>LIMPIEZA, TALA Y TRASLADO DE ARBOLES</v>
      </c>
      <c r="E28" s="23"/>
      <c r="F28" s="23"/>
      <c r="G28" s="24"/>
      <c r="H28" s="24"/>
      <c r="I28" s="25" t="e">
        <f ca="1">(#REF!*100%)/Tabla8[[#Totals],[Cantidad4]]</f>
        <v>#REF!</v>
      </c>
    </row>
    <row r="29" spans="2:9" ht="38.25" x14ac:dyDescent="0.25">
      <c r="B29" s="26" t="s">
        <v>7</v>
      </c>
      <c r="C29" s="66" t="s">
        <v>25</v>
      </c>
      <c r="D29" s="67" t="str">
        <f>IFERROR(INDEX([1]!Tabla1[#Data],MATCH(C29,INDEX([1]!Tabla1[#Data],,MATCH($C$9,[1]!Tabla1[#Headers],0)),0),MATCH($D$9,[1]!Tabla1[#Headers],0)),"")</f>
        <v>PODA DE ESPECIAES ARBOREAS - LEÑATEO: Esta actividad implica la poda de árboles y el leñateo (corte de las ramas de los árboles en trozos manejables) en el área que ocupa la obra y los recorridos de trasciego de material. Incluye Mano de Obra y Herramientas necesarias para su perfecta ejecucion.</v>
      </c>
      <c r="E29" s="29" t="str">
        <f>IFERROR(INDEX([1]!Tabla1[#Data],MATCH(C29,INDEX([1]!Tabla1[#Data],,MATCH($C$9,[1]!Tabla1[#Headers],0)),0),MATCH($E$9,[1]!Tabla1[#Headers],0)),"")</f>
        <v>und</v>
      </c>
      <c r="F29" s="29">
        <f>'[2]CATALOGO DE PROYECTO'!$H$34</f>
        <v>50</v>
      </c>
      <c r="G29" s="30"/>
      <c r="H29" s="30"/>
      <c r="I29" s="31"/>
    </row>
    <row r="30" spans="2:9" hidden="1" x14ac:dyDescent="0.25">
      <c r="B30" s="32" t="s">
        <v>26</v>
      </c>
      <c r="C30" s="68"/>
      <c r="D30" s="69" t="s">
        <v>27</v>
      </c>
      <c r="E30" s="33"/>
      <c r="F30" s="33"/>
      <c r="G30" s="34"/>
      <c r="H30" s="34"/>
      <c r="I30" s="35"/>
    </row>
    <row r="31" spans="2:9" x14ac:dyDescent="0.25">
      <c r="B31" s="22"/>
      <c r="C31" s="58">
        <v>2</v>
      </c>
      <c r="D31" s="59" t="str">
        <f>IFERROR(INDEX([1]!Tabla1[#Data],MATCH(C31,INDEX([1]!Tabla1[#Data],,MATCH($C$9,[1]!Tabla1[#Headers],0)),0),MATCH($D$9,[1]!Tabla1[#Headers],0)),"")</f>
        <v>CIMENTACIÓN</v>
      </c>
      <c r="E31" s="60"/>
      <c r="F31" s="60"/>
      <c r="G31" s="61"/>
      <c r="H31" s="61"/>
      <c r="I31" s="25"/>
    </row>
    <row r="32" spans="2:9" x14ac:dyDescent="0.25">
      <c r="B32" s="22"/>
      <c r="C32" s="62" t="s">
        <v>28</v>
      </c>
      <c r="D32" s="63" t="str">
        <f>IFERROR(INDEX([1]!Tabla1[#Data],MATCH(C32,INDEX([1]!Tabla1[#Data],,MATCH($C$9,[1]!Tabla1[#Headers],0)),0),MATCH($D$9,[1]!Tabla1[#Headers],0)),"")</f>
        <v>MOVIMIENTOS DE TIERRA CIMENTACIÓN</v>
      </c>
      <c r="E32" s="64"/>
      <c r="F32" s="64"/>
      <c r="G32" s="65"/>
      <c r="H32" s="65"/>
      <c r="I32" s="25" t="e">
        <f ca="1">(#REF!*100%)/Tabla8[[#Totals],[Cantidad4]]</f>
        <v>#REF!</v>
      </c>
    </row>
    <row r="33" spans="2:9" ht="38.25" x14ac:dyDescent="0.25">
      <c r="B33" s="26" t="s">
        <v>7</v>
      </c>
      <c r="C33" s="66" t="s">
        <v>29</v>
      </c>
      <c r="D33" s="67" t="str">
        <f>IFERROR(INDEX([1]!Tabla1[#Data],MATCH(C33,INDEX([1]!Tabla1[#Data],,MATCH($C$9,[1]!Tabla1[#Headers],0)),0),MATCH($D$9,[1]!Tabla1[#Headers],0)),"")</f>
        <v>EXCAVACION MANUAL EN MATERIAL COMÚN: Esta actividad implica la excavación manual en material común a una profundidad de 25 cm para la construcción de la placa de contrapiso. Se realiza con herramientas manuales, cuidando de no dañar estructuras cercanas. Incluye Mano de Obra y Herramientas necesarias para su perfecta ejecucion.</v>
      </c>
      <c r="E33" s="70" t="str">
        <f>IFERROR(INDEX([1]!Tabla1[#Data],MATCH(C33,INDEX([1]!Tabla1[#Data],,MATCH($C$9,[1]!Tabla1[#Headers],0)),0),MATCH($E$9,[1]!Tabla1[#Headers],0)),"")</f>
        <v>m³</v>
      </c>
      <c r="F33" s="70">
        <f>'[2]CATALOGO DE PROYECTO'!$H$37</f>
        <v>134.41999999999999</v>
      </c>
      <c r="G33" s="71"/>
      <c r="H33" s="71"/>
      <c r="I33" s="31"/>
    </row>
    <row r="34" spans="2:9" ht="38.25" x14ac:dyDescent="0.25">
      <c r="B34" s="26" t="s">
        <v>7</v>
      </c>
      <c r="C34" s="66" t="s">
        <v>30</v>
      </c>
      <c r="D34" s="67" t="str">
        <f>IFERROR(INDEX([1]!Tabla1[#Data],MATCH(C34,INDEX([1]!Tabla1[#Data],,MATCH($C$9,[1]!Tabla1[#Headers],0)),0),MATCH($D$9,[1]!Tabla1[#Headers],0)),"")</f>
        <v>CARGUE DE TIERRA MANUAL: Esta actividad implica el cargue manual de tierra hasta un sitio preestablecido como punto de acopio. Este proceso se realiza utilizando herramientas manuales y puede implicar el uso de carretillas, lonas, baldes, etc. Incluye Mano de Obra y Herramientas necesarias para su perfecta ejecucion.</v>
      </c>
      <c r="E34" s="70" t="str">
        <f>IFERROR(INDEX([1]!Tabla1[#Data],MATCH(C34,INDEX([1]!Tabla1[#Data],,MATCH($C$9,[1]!Tabla1[#Headers],0)),0),MATCH($E$9,[1]!Tabla1[#Headers],0)),"")</f>
        <v>m³</v>
      </c>
      <c r="F34" s="70">
        <f>'[2]CATALOGO DE PROYECTO'!$H$38</f>
        <v>61.506999999999998</v>
      </c>
      <c r="G34" s="71"/>
      <c r="H34" s="71"/>
      <c r="I34" s="31"/>
    </row>
    <row r="35" spans="2:9" x14ac:dyDescent="0.25">
      <c r="B35" s="22"/>
      <c r="C35" s="62" t="s">
        <v>31</v>
      </c>
      <c r="D35" s="63" t="str">
        <f>IFERROR(INDEX([1]!Tabla1[#Data],MATCH(C35,INDEX([1]!Tabla1[#Data],,MATCH($C$9,[1]!Tabla1[#Headers],0)),0),MATCH($D$9,[1]!Tabla1[#Headers],0)),"")</f>
        <v>BASES GRANULARES</v>
      </c>
      <c r="E35" s="64"/>
      <c r="F35" s="64"/>
      <c r="G35" s="65"/>
      <c r="H35" s="65"/>
      <c r="I35" s="25" t="e">
        <f ca="1">(#REF!*100%)/Tabla8[[#Totals],[Cantidad4]]</f>
        <v>#REF!</v>
      </c>
    </row>
    <row r="36" spans="2:9" ht="38.25" x14ac:dyDescent="0.25">
      <c r="B36" s="26" t="s">
        <v>7</v>
      </c>
      <c r="C36" s="66" t="s">
        <v>32</v>
      </c>
      <c r="D36" s="67" t="str">
        <f>IFERROR(INDEX([1]!Tabla1[#Data],MATCH(C36,INDEX([1]!Tabla1[#Data],,MATCH($C$9,[1]!Tabla1[#Headers],0)),0),MATCH($D$9,[1]!Tabla1[#Headers],0)),"")</f>
        <v>BASE GRANULAR: : Esta actividad implica la colocación de una base granular, utilizando recebo tipo B600 compuesto por una mezcla de arena y grava o similar, para el mejoramiento del terreno como base de la placa de contrapiso, Incluye Mano de Obra y Herramientas necesarias para su perfecta ejecucion.</v>
      </c>
      <c r="E36" s="70" t="str">
        <f>IFERROR(INDEX([1]!Tabla1[#Data],MATCH(C36,INDEX([1]!Tabla1[#Data],,MATCH($C$9,[1]!Tabla1[#Headers],0)),0),MATCH($E$9,[1]!Tabla1[#Headers],0)),"")</f>
        <v>m³</v>
      </c>
      <c r="F36" s="70">
        <f>'[2]CATALOGO DE PROYECTO'!$H$40</f>
        <v>82.009</v>
      </c>
      <c r="G36" s="71"/>
      <c r="H36" s="71"/>
      <c r="I36" s="31"/>
    </row>
    <row r="37" spans="2:9" x14ac:dyDescent="0.25">
      <c r="B37" s="22"/>
      <c r="C37" s="62" t="s">
        <v>33</v>
      </c>
      <c r="D37" s="63" t="str">
        <f>IFERROR(INDEX([1]!Tabla1[#Data],MATCH(C37,INDEX([1]!Tabla1[#Data],,MATCH($C$9,[1]!Tabla1[#Headers],0)),0),MATCH($D$9,[1]!Tabla1[#Headers],0)),"")</f>
        <v>CIMENTACIONES SUPERFICIALES</v>
      </c>
      <c r="E37" s="64"/>
      <c r="F37" s="64"/>
      <c r="G37" s="65"/>
      <c r="H37" s="65"/>
      <c r="I37" s="25" t="e">
        <f ca="1">(#REF!*100%)/Tabla8[[#Totals],[Cantidad4]]</f>
        <v>#REF!</v>
      </c>
    </row>
    <row r="38" spans="2:9" ht="63.75" x14ac:dyDescent="0.25">
      <c r="B38" s="26" t="s">
        <v>7</v>
      </c>
      <c r="C38" s="66" t="s">
        <v>34</v>
      </c>
      <c r="D38" s="67" t="str">
        <f>IFERROR(INDEX([1]!Tabla1[#Data],MATCH(C38,INDEX([1]!Tabla1[#Data],,MATCH($C$9,[1]!Tabla1[#Headers],0)),0),MATCH($D$9,[1]!Tabla1[#Headers],0)),"")</f>
        <v>DADOS EN CONCRETO DE 4000 PSI: DIM 0.5 x 0.5 x 0.2 MTS. Esta actividad implica la creación de dados en concreto con una resistencia de 4000 psi, mezclados en Sitio, con una proporción de (1:2:2) (1 parte de cemento, 2 partes de arena y 2 partes de grava) y aproximadamente 190 Lts de agua, Se debe revisar las recomendaciones del diseño de mezcla proporcionado para confoirmar la proporcion. Incluye Mano de Obra, Herramientas y Equipo necesarias para su perfecta ejecucion.</v>
      </c>
      <c r="E38" s="70" t="str">
        <f>IFERROR(INDEX([1]!Tabla1[#Data],MATCH(C38,INDEX([1]!Tabla1[#Data],,MATCH($C$9,[1]!Tabla1[#Headers],0)),0),MATCH($E$9,[1]!Tabla1[#Headers],0)),"")</f>
        <v>m³</v>
      </c>
      <c r="F38" s="70">
        <f>'[2]CATALOGO DE PROYECTO'!$H$42</f>
        <v>1.9</v>
      </c>
      <c r="G38" s="71"/>
      <c r="H38" s="71"/>
      <c r="I38" s="31"/>
    </row>
    <row r="39" spans="2:9" x14ac:dyDescent="0.25">
      <c r="B39" s="22"/>
      <c r="C39" s="62">
        <v>2.6</v>
      </c>
      <c r="D39" s="63" t="str">
        <f>IFERROR(INDEX([1]!Tabla1[#Data],MATCH(C39,INDEX([1]!Tabla1[#Data],,MATCH($C$9,[1]!Tabla1[#Headers],0)),0),MATCH($D$9,[1]!Tabla1[#Headers],0)),"")</f>
        <v>LOSAS DE CIMENTACION</v>
      </c>
      <c r="E39" s="64"/>
      <c r="F39" s="64"/>
      <c r="G39" s="65"/>
      <c r="H39" s="65"/>
      <c r="I39" s="25" t="e">
        <f ca="1">(#REF!*100%)/Tabla8[[#Totals],[Cantidad4]]</f>
        <v>#REF!</v>
      </c>
    </row>
    <row r="40" spans="2:9" ht="63.75" x14ac:dyDescent="0.25">
      <c r="B40" s="26" t="s">
        <v>7</v>
      </c>
      <c r="C40" s="66" t="s">
        <v>35</v>
      </c>
      <c r="D40" s="67" t="str">
        <f>IFERROR(INDEX([1]!Tabla1[#Data],MATCH(C40,INDEX([1]!Tabla1[#Data],,MATCH($C$9,[1]!Tabla1[#Headers],0)),0),MATCH($D$9,[1]!Tabla1[#Headers],0)),"")</f>
        <v>PLACA CIMENTACION CONCRETO de 3500 PSI (25 cms espesor) : Esta actividad implica la creación de placa en concreto con una resistencia de 3500 psi, mezclados en el lugar de la construcción, con una proporción de (1:2:2,5) (1 parte de cemento, 2 partes de arena y 2,5 partes de grava) y aproximadamente 180 Lts de agua, Se debe revisar las recomendaciones del diseño de mezcla proporcionado para confoirmar la proporcion. Incluye Mano de Obra, Herramientas y Equipo necesarias para su perfecta ejecucion.</v>
      </c>
      <c r="E40" s="70" t="str">
        <f>IFERROR(INDEX([1]!Tabla1[#Data],MATCH(C40,INDEX([1]!Tabla1[#Data],,MATCH($C$9,[1]!Tabla1[#Headers],0)),0),MATCH($E$9,[1]!Tabla1[#Headers],0)),"")</f>
        <v>m²</v>
      </c>
      <c r="F40" s="70">
        <f>'[2]CATALOGO DE PROYECTO'!$H$44</f>
        <v>395.71</v>
      </c>
      <c r="G40" s="71"/>
      <c r="H40" s="71"/>
      <c r="I40" s="31"/>
    </row>
    <row r="41" spans="2:9" x14ac:dyDescent="0.25">
      <c r="B41" s="22"/>
      <c r="C41" s="62" t="s">
        <v>36</v>
      </c>
      <c r="D41" s="63" t="str">
        <f>IFERROR(INDEX([1]!Tabla1[#Data],MATCH(C41,INDEX([1]!Tabla1[#Data],,MATCH($C$9,[1]!Tabla1[#Headers],0)),0),MATCH($D$9,[1]!Tabla1[#Headers],0)),"")</f>
        <v>OTRAS ACTIVIDADES DE CIMENTACION</v>
      </c>
      <c r="E41" s="64"/>
      <c r="F41" s="64"/>
      <c r="G41" s="65"/>
      <c r="H41" s="65"/>
      <c r="I41" s="25" t="e">
        <f ca="1">(#REF!*100%)/Tabla8[[#Totals],[Cantidad4]]</f>
        <v>#REF!</v>
      </c>
    </row>
    <row r="42" spans="2:9" ht="51" x14ac:dyDescent="0.25">
      <c r="B42" s="26" t="s">
        <v>7</v>
      </c>
      <c r="C42" s="66" t="s">
        <v>37</v>
      </c>
      <c r="D42" s="67" t="str">
        <f>IFERROR(INDEX([1]!Tabla1[#Data],MATCH(C42,INDEX([1]!Tabla1[#Data],,MATCH($C$9,[1]!Tabla1[#Headers],0)),0),MATCH($D$9,[1]!Tabla1[#Headers],0)),"")</f>
        <v>AISLAMIENTO PARA PLACAS DE CIMENTACION: Esta actividad implica la instalación de una membrana de polietileno para el aislamiento de las placas de cimentación; se considerar una cantidad adicional de membrana que permita tener un sobrante de al menos 1 metro de distancia por fuera del área de la placa, asegurando una cobertura adecuada en todo el perímetro.Incluye Mano de Obra y Herramientas necesarias para su perfecta ejecucion.</v>
      </c>
      <c r="E42" s="70" t="str">
        <f>IFERROR(INDEX([1]!Tabla1[#Data],MATCH(C42,INDEX([1]!Tabla1[#Data],,MATCH($C$9,[1]!Tabla1[#Headers],0)),0),MATCH($E$9,[1]!Tabla1[#Headers],0)),"")</f>
        <v>m²</v>
      </c>
      <c r="F42" s="70">
        <f>'[2]CATALOGO DE PROYECTO'!$H$46</f>
        <v>395.71</v>
      </c>
      <c r="G42" s="71"/>
      <c r="H42" s="71"/>
      <c r="I42" s="31"/>
    </row>
    <row r="43" spans="2:9" x14ac:dyDescent="0.25">
      <c r="B43" s="22"/>
      <c r="C43" s="62" t="s">
        <v>38</v>
      </c>
      <c r="D43" s="63" t="str">
        <f>IFERROR(INDEX([1]!Tabla1[#Data],MATCH(C43,INDEX([1]!Tabla1[#Data],,MATCH($C$9,[1]!Tabla1[#Headers],0)),0),MATCH($D$9,[1]!Tabla1[#Headers],0)),"")</f>
        <v>ACERO DE REFUERZO</v>
      </c>
      <c r="E43" s="64"/>
      <c r="F43" s="64"/>
      <c r="G43" s="65"/>
      <c r="H43" s="65"/>
      <c r="I43" s="25" t="e">
        <f ca="1">(#REF!*100%)/Tabla8[[#Totals],[Cantidad4]]</f>
        <v>#REF!</v>
      </c>
    </row>
    <row r="44" spans="2:9" x14ac:dyDescent="0.25">
      <c r="B44" s="26" t="s">
        <v>7</v>
      </c>
      <c r="C44" s="66" t="s">
        <v>39</v>
      </c>
      <c r="D44" s="67" t="str">
        <f>IFERROR(INDEX([1]!Tabla1[#Data],MATCH(C44,INDEX([1]!Tabla1[#Data],,MATCH($C$9,[1]!Tabla1[#Headers],0)),0),MATCH($D$9,[1]!Tabla1[#Headers],0)),"")</f>
        <v>ACERO 60.000 PSI/420 MPA</v>
      </c>
      <c r="E44" s="70" t="str">
        <f>IFERROR(INDEX([1]!Tabla1[#Data],MATCH(C44,INDEX([1]!Tabla1[#Data],,MATCH($C$9,[1]!Tabla1[#Headers],0)),0),MATCH($E$9,[1]!Tabla1[#Headers],0)),"")</f>
        <v>kg</v>
      </c>
      <c r="F44" s="70">
        <f>'[2]CATALOGO DE PROYECTO'!$H$48</f>
        <v>5499.69</v>
      </c>
      <c r="G44" s="71"/>
      <c r="H44" s="71"/>
      <c r="I44" s="31"/>
    </row>
    <row r="45" spans="2:9" x14ac:dyDescent="0.25">
      <c r="B45" s="26" t="s">
        <v>7</v>
      </c>
      <c r="C45" s="66" t="s">
        <v>40</v>
      </c>
      <c r="D45" s="67" t="str">
        <f>IFERROR(INDEX([1]!Tabla1[#Data],MATCH(C45,INDEX([1]!Tabla1[#Data],,MATCH($C$9,[1]!Tabla1[#Headers],0)),0),MATCH($D$9,[1]!Tabla1[#Headers],0)),"")</f>
        <v>ALAMBRE NEGRO</v>
      </c>
      <c r="E45" s="70" t="str">
        <f>IFERROR(INDEX([1]!Tabla1[#Data],MATCH(C45,INDEX([1]!Tabla1[#Data],,MATCH($C$9,[1]!Tabla1[#Headers],0)),0),MATCH($E$9,[1]!Tabla1[#Headers],0)),"")</f>
        <v>kg</v>
      </c>
      <c r="F45" s="70">
        <f>'[2]CATALOGO DE PROYECTO'!$H$49</f>
        <v>270.49600000000004</v>
      </c>
      <c r="G45" s="71"/>
      <c r="H45" s="71"/>
      <c r="I45" s="31"/>
    </row>
    <row r="46" spans="2:9" x14ac:dyDescent="0.25">
      <c r="B46" s="22"/>
      <c r="C46" s="62" t="s">
        <v>41</v>
      </c>
      <c r="D46" s="63" t="str">
        <f>IFERROR(INDEX([1]!Tabla1[#Data],MATCH(C46,INDEX([1]!Tabla1[#Data],,MATCH($C$9,[1]!Tabla1[#Headers],0)),0),MATCH($D$9,[1]!Tabla1[#Headers],0)),"")</f>
        <v>MANEJO ACERO</v>
      </c>
      <c r="E46" s="64"/>
      <c r="F46" s="64"/>
      <c r="G46" s="65"/>
      <c r="H46" s="65"/>
      <c r="I46" s="25" t="e">
        <f ca="1">(#REF!*100%)/Tabla8[[#Totals],[Cantidad4]]</f>
        <v>#REF!</v>
      </c>
    </row>
    <row r="47" spans="2:9" ht="25.5" x14ac:dyDescent="0.25">
      <c r="B47" s="26" t="s">
        <v>7</v>
      </c>
      <c r="C47" s="66" t="s">
        <v>42</v>
      </c>
      <c r="D47" s="67" t="str">
        <f>IFERROR(INDEX([1]!Tabla1[#Data],MATCH(C47,INDEX([1]!Tabla1[#Data],,MATCH($C$9,[1]!Tabla1[#Headers],0)),0),MATCH($D$9,[1]!Tabla1[#Headers],0)),"")</f>
        <v>MANEJO DE ACERO (ACERO DE REFUERZO): Esta actividad implica el manejo del acero de refuerzo, que incluye el corte y figurado del acero in situ. Incluye Mano de Obra y Herramientas necesarias para su perfecta ejecucion.</v>
      </c>
      <c r="E47" s="70" t="str">
        <f>IFERROR(INDEX([1]!Tabla1[#Data],MATCH(C47,INDEX([1]!Tabla1[#Data],,MATCH($C$9,[1]!Tabla1[#Headers],0)),0),MATCH($E$9,[1]!Tabla1[#Headers],0)),"")</f>
        <v>kg</v>
      </c>
      <c r="F47" s="70">
        <f>'[2]CATALOGO DE PROYECTO'!$H$51</f>
        <v>5680.4160000000002</v>
      </c>
      <c r="G47" s="71"/>
      <c r="H47" s="71"/>
      <c r="I47" s="31"/>
    </row>
    <row r="48" spans="2:9" x14ac:dyDescent="0.25">
      <c r="B48" s="22"/>
      <c r="C48" s="62" t="s">
        <v>43</v>
      </c>
      <c r="D48" s="63" t="str">
        <f>IFERROR(INDEX([1]!Tabla1[#Data],MATCH(C48,INDEX([1]!Tabla1[#Data],,MATCH($C$9,[1]!Tabla1[#Headers],0)),0),MATCH($D$9,[1]!Tabla1[#Headers],0)),"")</f>
        <v>GEOTEXTILES Y GEOMEMBRANAS</v>
      </c>
      <c r="E48" s="64"/>
      <c r="F48" s="64"/>
      <c r="G48" s="65"/>
      <c r="H48" s="65"/>
      <c r="I48" s="25" t="e">
        <f ca="1">(#REF!*100%)/Tabla8[[#Totals],[Cantidad4]]</f>
        <v>#REF!</v>
      </c>
    </row>
    <row r="49" spans="2:9" ht="63.75" x14ac:dyDescent="0.25">
      <c r="B49" s="26" t="s">
        <v>7</v>
      </c>
      <c r="C49" s="66" t="s">
        <v>44</v>
      </c>
      <c r="D49" s="67" t="str">
        <f>IFERROR(INDEX([1]!Tabla1[#Data],MATCH(C49,INDEX([1]!Tabla1[#Data],,MATCH($C$9,[1]!Tabla1[#Headers],0)),0),MATCH($D$9,[1]!Tabla1[#Headers],0)),"")</f>
        <v>GEOTEXTIL TEJIDO 2400: Esta actividad implica la instalación de un geotextil tejido 2400 debajo de la placa de cimentación. Instalado debajo de la placa de cimentación para separar y filtrar diferentes capas de suelo, permitiendo el paso del agua mientras retiene los finos del suelo. Se debe considerar una cantidad adicional de geotextil que permita tener un metro sobrante en el perímetro de la placa, asegurando una cobertura adecuada en todo el perímetro. Incluye Mano de Obra y Herramientas necesarias para su perfecta ejecucion.</v>
      </c>
      <c r="E49" s="70" t="str">
        <f>IFERROR(INDEX([1]!Tabla1[#Data],MATCH(C49,INDEX([1]!Tabla1[#Data],,MATCH($C$9,[1]!Tabla1[#Headers],0)),0),MATCH($E$9,[1]!Tabla1[#Headers],0)),"")</f>
        <v>m²</v>
      </c>
      <c r="F49" s="70">
        <f>'[2]CATALOGO DE PROYECTO'!$H$53</f>
        <v>395.71</v>
      </c>
      <c r="G49" s="71"/>
      <c r="H49" s="71"/>
      <c r="I49" s="31"/>
    </row>
    <row r="50" spans="2:9" hidden="1" x14ac:dyDescent="0.25">
      <c r="B50" s="32" t="s">
        <v>26</v>
      </c>
      <c r="C50" s="68"/>
      <c r="D50" s="69" t="s">
        <v>45</v>
      </c>
      <c r="E50" s="68"/>
      <c r="F50" s="68"/>
      <c r="G50" s="72"/>
      <c r="H50" s="72"/>
      <c r="I50" s="35"/>
    </row>
    <row r="51" spans="2:9" x14ac:dyDescent="0.25">
      <c r="B51" s="22"/>
      <c r="C51" s="58">
        <v>3</v>
      </c>
      <c r="D51" s="59" t="str">
        <f>IFERROR(INDEX([1]!Tabla1[#Data],MATCH(C51,INDEX([1]!Tabla1[#Data],,MATCH($C$9,[1]!Tabla1[#Headers],0)),0),MATCH($D$9,[1]!Tabla1[#Headers],0)),"")</f>
        <v>DESAGÜES E INSTALACIONES SUBTERRÁNEAS</v>
      </c>
      <c r="E51" s="60"/>
      <c r="F51" s="60"/>
      <c r="G51" s="61"/>
      <c r="H51" s="61"/>
      <c r="I51" s="25"/>
    </row>
    <row r="52" spans="2:9" x14ac:dyDescent="0.25">
      <c r="B52" s="22"/>
      <c r="C52" s="62" t="s">
        <v>46</v>
      </c>
      <c r="D52" s="63" t="str">
        <f>IFERROR(INDEX([1]!Tabla1[#Data],MATCH(C52,INDEX([1]!Tabla1[#Data],,MATCH($C$9,[1]!Tabla1[#Headers],0)),0),MATCH($D$9,[1]!Tabla1[#Headers],0)),"")</f>
        <v>EXCAVACIONES</v>
      </c>
      <c r="E52" s="64"/>
      <c r="F52" s="64"/>
      <c r="G52" s="65"/>
      <c r="H52" s="65"/>
      <c r="I52" s="25" t="e">
        <f ca="1">(#REF!*100%)/Tabla8[[#Totals],[Cantidad4]]</f>
        <v>#REF!</v>
      </c>
    </row>
    <row r="53" spans="2:9" ht="51" x14ac:dyDescent="0.25">
      <c r="B53" s="26" t="s">
        <v>7</v>
      </c>
      <c r="C53" s="66" t="s">
        <v>47</v>
      </c>
      <c r="D53" s="67" t="str">
        <f>IFERROR(INDEX([1]!Tabla1[#Data],MATCH(C53,INDEX([1]!Tabla1[#Data],,MATCH($C$9,[1]!Tabla1[#Headers],0)),0),MATCH($D$9,[1]!Tabla1[#Headers],0)),"")</f>
        <v>EXCAVACION MANUAL: Esta actividad implica la excavación de zanjas a una profundidad y ancho especificados en los planos de detalle de las redes hidrosanitarias. La excavación se realiza utilizando herramientas manuales y se debe tener cuidado para no dañar las estructuras subterráneas existentes como tuberías de agua, gas o cables eléctricos. Incluye Mano de Obra y Herramientas necesarias para su perfecta ejecucion.</v>
      </c>
      <c r="E53" s="70" t="str">
        <f>IFERROR(INDEX([1]!Tabla1[#Data],MATCH(C53,INDEX([1]!Tabla1[#Data],,MATCH($C$9,[1]!Tabla1[#Headers],0)),0),MATCH($E$9,[1]!Tabla1[#Headers],0)),"")</f>
        <v>m³</v>
      </c>
      <c r="F53" s="70">
        <f>'[2]CATALOGO DE PROYECTO'!$H$56</f>
        <v>337.66</v>
      </c>
      <c r="G53" s="71"/>
      <c r="H53" s="71"/>
      <c r="I53" s="31"/>
    </row>
    <row r="54" spans="2:9" x14ac:dyDescent="0.25">
      <c r="B54" s="22"/>
      <c r="C54" s="62" t="s">
        <v>48</v>
      </c>
      <c r="D54" s="63" t="str">
        <f>IFERROR(INDEX([1]!Tabla1[#Data],MATCH(C54,INDEX([1]!Tabla1[#Data],,MATCH($C$9,[1]!Tabla1[#Headers],0)),0),MATCH($D$9,[1]!Tabla1[#Headers],0)),"")</f>
        <v>RELLENOS, REEMPLAZOS Y RETIROS</v>
      </c>
      <c r="E54" s="64"/>
      <c r="F54" s="64"/>
      <c r="G54" s="65"/>
      <c r="H54" s="65"/>
      <c r="I54" s="25" t="e">
        <f ca="1">(#REF!*100%)/Tabla8[[#Totals],[Cantidad4]]</f>
        <v>#REF!</v>
      </c>
    </row>
    <row r="55" spans="2:9" ht="38.25" x14ac:dyDescent="0.25">
      <c r="B55" s="26" t="s">
        <v>7</v>
      </c>
      <c r="C55" s="66" t="s">
        <v>49</v>
      </c>
      <c r="D55" s="67" t="str">
        <f>IFERROR(INDEX([1]!Tabla1[#Data],MATCH(C55,INDEX([1]!Tabla1[#Data],,MATCH($C$9,[1]!Tabla1[#Headers],0)),0),MATCH($D$9,[1]!Tabla1[#Headers],0)),"")</f>
        <v>RELLENO EN MATERIAL GRANULAR (ARENA): Este procedimiento implica el uso de arena granular para rellenar y estabilizar el espacio alrededor de las tuberías hidrosanitarias una vez que se han instalado en la zanja.  Incluye Mano de Obra y Herramientas necesarias para su perfecta ejecucion.</v>
      </c>
      <c r="E55" s="70" t="str">
        <f>IFERROR(INDEX([1]!Tabla1[#Data],MATCH(C55,INDEX([1]!Tabla1[#Data],,MATCH($C$9,[1]!Tabla1[#Headers],0)),0),MATCH($E$9,[1]!Tabla1[#Headers],0)),"")</f>
        <v>m3</v>
      </c>
      <c r="F55" s="70">
        <f>'[2]CATALOGO DE PROYECTO'!$H$58</f>
        <v>6.0992000000000006</v>
      </c>
      <c r="G55" s="71"/>
      <c r="H55" s="71"/>
      <c r="I55" s="31"/>
    </row>
    <row r="56" spans="2:9" ht="51" x14ac:dyDescent="0.25">
      <c r="B56" s="26" t="s">
        <v>7</v>
      </c>
      <c r="C56" s="66" t="s">
        <v>50</v>
      </c>
      <c r="D56" s="67" t="str">
        <f>IFERROR(INDEX([1]!Tabla1[#Data],MATCH(C56,INDEX([1]!Tabla1[#Data],,MATCH($C$9,[1]!Tabla1[#Headers],0)),0),MATCH($D$9,[1]!Tabla1[#Headers],0)),"")</f>
        <v>RELLENO EN MATERIAL SELECCIONADO RECEBO B-200: Este procedimiento implica el uso de Recebo B-200, un material de relleno seleccionado por su granulometría y propiedades de compactación, para rellenar y estabilizar el espacio alrededor de las tuberías hidrosanitarias una vez que se han instalado en la zanja.  Incluye Mano de Obra y Herramientas necesarias para su perfecta ejecucion.</v>
      </c>
      <c r="E56" s="70" t="str">
        <f>IFERROR(INDEX([1]!Tabla1[#Data],MATCH(C56,INDEX([1]!Tabla1[#Data],,MATCH($C$9,[1]!Tabla1[#Headers],0)),0),MATCH($E$9,[1]!Tabla1[#Headers],0)),"")</f>
        <v>m3</v>
      </c>
      <c r="F56" s="70">
        <f>'[2]CATALOGO DE PROYECTO'!$H$59</f>
        <v>24.932406125542972</v>
      </c>
      <c r="G56" s="71"/>
      <c r="H56" s="71"/>
      <c r="I56" s="31"/>
    </row>
    <row r="57" spans="2:9" ht="51" x14ac:dyDescent="0.25">
      <c r="B57" s="26" t="s">
        <v>7</v>
      </c>
      <c r="C57" s="66" t="s">
        <v>51</v>
      </c>
      <c r="D57" s="67" t="str">
        <f>IFERROR(INDEX([1]!Tabla1[#Data],MATCH(C57,INDEX([1]!Tabla1[#Data],,MATCH($C$9,[1]!Tabla1[#Headers],0)),0),MATCH($D$9,[1]!Tabla1[#Headers],0)),"")</f>
        <v>RELLENO EN MATERIAL PROVENIENTE DE LA EXCAVACIÓN: Este procedimiento implica el uso del material que se ha extraído durante la excavación para rellenar y estabilizar el espacio alrededor de las tuberías hidrosanitarias una vez que se han instalado en la zanja.  Incluye Mano de Obra y Herramientas necesarias para su perfecta ejecucion. Incluye Mano de Obra y Herramientas necesarias para su perfecta ejecucion.</v>
      </c>
      <c r="E57" s="70" t="str">
        <f>IFERROR(INDEX([1]!Tabla1[#Data],MATCH(C57,INDEX([1]!Tabla1[#Data],,MATCH($C$9,[1]!Tabla1[#Headers],0)),0),MATCH($E$9,[1]!Tabla1[#Headers],0)),"")</f>
        <v>m3</v>
      </c>
      <c r="F57" s="70">
        <f>'[2]CATALOGO DE PROYECTO'!$H$60</f>
        <v>30.524925939237754</v>
      </c>
      <c r="G57" s="71"/>
      <c r="H57" s="71"/>
      <c r="I57" s="31"/>
    </row>
    <row r="58" spans="2:9" ht="38.25" x14ac:dyDescent="0.25">
      <c r="B58" s="26" t="s">
        <v>7</v>
      </c>
      <c r="C58" s="66" t="s">
        <v>52</v>
      </c>
      <c r="D58" s="67" t="str">
        <f>IFERROR(INDEX([1]!Tabla1[#Data],MATCH(C58,INDEX([1]!Tabla1[#Data],,MATCH($C$9,[1]!Tabla1[#Headers],0)),0),MATCH($D$9,[1]!Tabla1[#Headers],0)),"")</f>
        <v>RETIRO MATERIAL DE EXCAVACIÓN: Este procedimiento implica la eliminación segura y eficiente del material de excavación que no se ha utilizado en el relleno alrededor de las tuberías sanitarias.  Incluye Mano de Obra y Herramientas necesarias para su perfecta ejecucion.</v>
      </c>
      <c r="E58" s="70" t="str">
        <f>IFERROR(INDEX([1]!Tabla1[#Data],MATCH(C58,INDEX([1]!Tabla1[#Data],,MATCH($C$9,[1]!Tabla1[#Headers],0)),0),MATCH($E$9,[1]!Tabla1[#Headers],0)),"")</f>
        <v>m3</v>
      </c>
      <c r="F58" s="70">
        <f>'[2]CATALOGO DE PROYECTO'!$H$61</f>
        <v>307.13</v>
      </c>
      <c r="G58" s="71"/>
      <c r="H58" s="71"/>
      <c r="I58" s="31"/>
    </row>
    <row r="59" spans="2:9" ht="51" x14ac:dyDescent="0.25">
      <c r="B59" s="26" t="s">
        <v>7</v>
      </c>
      <c r="C59" s="66" t="s">
        <v>53</v>
      </c>
      <c r="D59" s="67" t="str">
        <f>IFERROR(INDEX([1]!Tabla1[#Data],MATCH(C59,INDEX([1]!Tabla1[#Data],,MATCH($C$9,[1]!Tabla1[#Headers],0)),0),MATCH($D$9,[1]!Tabla1[#Headers],0)),"")</f>
        <v>SUMINISTRO E INSTALACIÓN GRAVA FINA Ø=1.0 - 2.5 CM - Para Filtro: Este procedimiento implica el suministro y colocación de grava fina con un diámetro de 1.0 a 2.5 cm; La grava se debe colocar en la ubicación deseada y se compacta para asegurar la estabilidad y la eficacia del filtro.  Incluye Mano de Obra y Herramientas necesarias para su perfecta ejecucion..</v>
      </c>
      <c r="E59" s="70" t="str">
        <f>IFERROR(INDEX([1]!Tabla1[#Data],MATCH(C59,INDEX([1]!Tabla1[#Data],,MATCH($C$9,[1]!Tabla1[#Headers],0)),0),MATCH($E$9,[1]!Tabla1[#Headers],0)),"")</f>
        <v>m3</v>
      </c>
      <c r="F59" s="70">
        <f>'[2]CATALOGO DE PROYECTO'!$H$62</f>
        <v>146.51</v>
      </c>
      <c r="G59" s="71"/>
      <c r="H59" s="71"/>
      <c r="I59" s="31"/>
    </row>
    <row r="60" spans="2:9" ht="51" x14ac:dyDescent="0.25">
      <c r="B60" s="26" t="s">
        <v>7</v>
      </c>
      <c r="C60" s="66" t="s">
        <v>54</v>
      </c>
      <c r="D60" s="67" t="str">
        <f>IFERROR(INDEX([1]!Tabla1[#Data],MATCH(C60,INDEX([1]!Tabla1[#Data],,MATCH($C$9,[1]!Tabla1[#Headers],0)),0),MATCH($D$9,[1]!Tabla1[#Headers],0)),"")</f>
        <v>SUMINISTRO E INSTALACIÓN GRAVA GRUESA Ø=2.5 - 5.0 CM - Para Filtro: Este procedimiento implica el suministro y colocación de grava gruesa con un diámetro de 2.5 a 5.0 cm. La grava se coloca en la ubicación deseada y se compacta para asegurar la estabilidad y la eficacia del filtro.  Incluye Mano de Obra y Herramientas necesarias para su perfecta ejecucion.</v>
      </c>
      <c r="E60" s="70" t="str">
        <f>IFERROR(INDEX([1]!Tabla1[#Data],MATCH(C60,INDEX([1]!Tabla1[#Data],,MATCH($C$9,[1]!Tabla1[#Headers],0)),0),MATCH($E$9,[1]!Tabla1[#Headers],0)),"")</f>
        <v>m3</v>
      </c>
      <c r="F60" s="70">
        <f>'[2]CATALOGO DE PROYECTO'!$H$63</f>
        <v>280.23356442043081</v>
      </c>
      <c r="G60" s="71"/>
      <c r="H60" s="71"/>
      <c r="I60" s="31"/>
    </row>
    <row r="61" spans="2:9" x14ac:dyDescent="0.25">
      <c r="B61" s="22"/>
      <c r="C61" s="62" t="s">
        <v>55</v>
      </c>
      <c r="D61" s="63" t="str">
        <f>IFERROR(INDEX([1]!Tabla1[#Data],MATCH(C61,INDEX([1]!Tabla1[#Data],,MATCH($C$9,[1]!Tabla1[#Headers],0)),0),MATCH($D$9,[1]!Tabla1[#Headers],0)),"")</f>
        <v>CONSTRUCCIONES EN MAMPOSTERIA</v>
      </c>
      <c r="E61" s="64"/>
      <c r="F61" s="64"/>
      <c r="G61" s="65"/>
      <c r="H61" s="65"/>
      <c r="I61" s="25" t="e">
        <f ca="1">(#REF!*100%)/Tabla8[[#Totals],[Cantidad4]]</f>
        <v>#REF!</v>
      </c>
    </row>
    <row r="62" spans="2:9" ht="63.75" x14ac:dyDescent="0.25">
      <c r="B62" s="26" t="s">
        <v>7</v>
      </c>
      <c r="C62" s="66" t="s">
        <v>56</v>
      </c>
      <c r="D62" s="67" t="str">
        <f>IFERROR(INDEX([1]!Tabla1[#Data],MATCH(C62,INDEX([1]!Tabla1[#Data],,MATCH($C$9,[1]!Tabla1[#Headers],0)),0),MATCH($D$9,[1]!Tabla1[#Headers],0)),"")</f>
        <v>SUMINISTRO E INSTALACIÓN CAJAS DE INSPECCIÓN AGUAS RESIDUALES (0.60X0.60)M: Este procedimiento implica la construccion en LADRILLO RECOCIDO 6CM10CM24,5CM, CONCRETO GRAVA COMÚN 3000 PSI 21 MPa (210 Kg/cm2), CONCRETO GRAVA COMÚN 1500 PSI, MORTERO 1:3 IMPERMEABILIZADO, MORTERO 1:4 IMPERMEABILIZADO, MALLA ELECTROSOLDADA S=150x150mm, Ø=4x4mm, y MARCO Y TAPA CAJA INSPECCIÓN 60X60CM,  Incluye Mano de Obra y Herramientas necesarias para su perfecta ejecucion.</v>
      </c>
      <c r="E62" s="70" t="str">
        <f>IFERROR(INDEX([1]!Tabla1[#Data],MATCH(C62,INDEX([1]!Tabla1[#Data],,MATCH($C$9,[1]!Tabla1[#Headers],0)),0),MATCH($E$9,[1]!Tabla1[#Headers],0)),"")</f>
        <v>und</v>
      </c>
      <c r="F62" s="70">
        <f>'[2]CATALOGO DE PROYECTO'!$H$65</f>
        <v>7</v>
      </c>
      <c r="G62" s="71"/>
      <c r="H62" s="71"/>
      <c r="I62" s="31"/>
    </row>
    <row r="63" spans="2:9" ht="63.75" x14ac:dyDescent="0.25">
      <c r="B63" s="26" t="s">
        <v>7</v>
      </c>
      <c r="C63" s="66" t="s">
        <v>57</v>
      </c>
      <c r="D63" s="67" t="str">
        <f>IFERROR(INDEX([1]!Tabla1[#Data],MATCH(C63,INDEX([1]!Tabla1[#Data],,MATCH($C$9,[1]!Tabla1[#Headers],0)),0),MATCH($D$9,[1]!Tabla1[#Headers],0)),"")</f>
        <v xml:space="preserve"> SUMINISTRO E INSTALACIÓN CAJAS DE INSPECCIÓN AGUAS LLUVIAS (0.60X0.60)M: Este procedimiento implica la construccion en LADRILLO RECOCIDO 6CM10CM24,5CM, CONCRETO GRAVA COMÚN 3000 PSI 21 MPa (210 Kg/cm2), CONCRETO GRAVA COMÚN 1500 PSI, MORTERO 1:3 IMPERMEABILIZADO, MORTERO 1:4 IMPERMEABILIZADO, MALLA ELECTROSOLDADA S=150x150mm, Ø=4x4mm, y MARCO Y TAPA CAJA INSPECCIÓN 60X60CM,  Incluye Mano de Obra y Herramientas necesarias para su perfecta ejecucion.</v>
      </c>
      <c r="E63" s="70" t="str">
        <f>IFERROR(INDEX([1]!Tabla1[#Data],MATCH(C63,INDEX([1]!Tabla1[#Data],,MATCH($C$9,[1]!Tabla1[#Headers],0)),0),MATCH($E$9,[1]!Tabla1[#Headers],0)),"")</f>
        <v>und</v>
      </c>
      <c r="F63" s="70">
        <f>'[2]CATALOGO DE PROYECTO'!$H$66</f>
        <v>9</v>
      </c>
      <c r="G63" s="71"/>
      <c r="H63" s="71"/>
      <c r="I63" s="31"/>
    </row>
    <row r="64" spans="2:9" hidden="1" x14ac:dyDescent="0.25">
      <c r="B64" s="32" t="s">
        <v>26</v>
      </c>
      <c r="C64" s="68"/>
      <c r="D64" s="69" t="s">
        <v>58</v>
      </c>
      <c r="E64" s="68"/>
      <c r="F64" s="68"/>
      <c r="G64" s="72"/>
      <c r="H64" s="72"/>
      <c r="I64" s="35"/>
    </row>
    <row r="65" spans="2:9" x14ac:dyDescent="0.25">
      <c r="B65" s="22"/>
      <c r="C65" s="58">
        <v>4</v>
      </c>
      <c r="D65" s="59" t="str">
        <f>IFERROR(INDEX([1]!Tabla1[#Data],MATCH(C65,INDEX([1]!Tabla1[#Data],,MATCH($C$9,[1]!Tabla1[#Headers],0)),0),MATCH($D$9,[1]!Tabla1[#Headers],0)),"")</f>
        <v>ESTRUCTURAS EN CONCRETO, METALICAS Y MADERA</v>
      </c>
      <c r="E65" s="60"/>
      <c r="F65" s="60"/>
      <c r="G65" s="61"/>
      <c r="H65" s="61"/>
      <c r="I65" s="25"/>
    </row>
    <row r="66" spans="2:9" x14ac:dyDescent="0.25">
      <c r="B66" s="22"/>
      <c r="C66" s="62" t="s">
        <v>59</v>
      </c>
      <c r="D66" s="63" t="str">
        <f>IFERROR(INDEX([1]!Tabla1[#Data],MATCH(C66,INDEX([1]!Tabla1[#Data],,MATCH($C$9,[1]!Tabla1[#Headers],0)),0),MATCH($D$9,[1]!Tabla1[#Headers],0)),"")</f>
        <v>PRELIMINARES DE ESTRUCTURA</v>
      </c>
      <c r="E66" s="64"/>
      <c r="F66" s="64"/>
      <c r="G66" s="65"/>
      <c r="H66" s="65"/>
      <c r="I66" s="25" t="e">
        <f ca="1">(#REF!*100%)/Tabla8[[#Totals],[Cantidad4]]</f>
        <v>#REF!</v>
      </c>
    </row>
    <row r="67" spans="2:9" ht="51" x14ac:dyDescent="0.25">
      <c r="B67" s="26" t="s">
        <v>7</v>
      </c>
      <c r="C67" s="66" t="s">
        <v>60</v>
      </c>
      <c r="D67" s="67" t="str">
        <f>IFERROR(INDEX([1]!Tabla1[#Data],MATCH(C67,INDEX([1]!Tabla1[#Data],,MATCH($C$9,[1]!Tabla1[#Headers],0)),0),MATCH($D$9,[1]!Tabla1[#Headers],0)),"")</f>
        <v>REPLANTEO DE ESTRUCTURA: Este procedimiento implica la revisión y ajuste de la disposición de los elementos estructurales de un proyecto de construcción. Se utiliza equipo de medición especializado para verificar la verticalidad y horizontalidad de los elementos estructurales, Incluye Mano de Obra y Herramientas necesarias para su perfecta ejecucion.</v>
      </c>
      <c r="E67" s="70" t="str">
        <f>IFERROR(INDEX([1]!Tabla1[#Data],MATCH(C67,INDEX([1]!Tabla1[#Data],,MATCH($C$9,[1]!Tabla1[#Headers],0)),0),MATCH($E$9,[1]!Tabla1[#Headers],0)),"")</f>
        <v>m²</v>
      </c>
      <c r="F67" s="70">
        <f>'[2]CATALOGO DE PROYECTO'!$H$69</f>
        <v>395.72</v>
      </c>
      <c r="G67" s="71"/>
      <c r="H67" s="71"/>
      <c r="I67" s="31"/>
    </row>
    <row r="68" spans="2:9" x14ac:dyDescent="0.25">
      <c r="B68" s="22"/>
      <c r="C68" s="62" t="s">
        <v>61</v>
      </c>
      <c r="D68" s="63" t="str">
        <f>IFERROR(INDEX([1]!Tabla1[#Data],MATCH(C68,INDEX([1]!Tabla1[#Data],,MATCH($C$9,[1]!Tabla1[#Headers],0)),0),MATCH($D$9,[1]!Tabla1[#Headers],0)),"")</f>
        <v>TANQUES EN CONCRETO</v>
      </c>
      <c r="E68" s="64"/>
      <c r="F68" s="64"/>
      <c r="G68" s="65"/>
      <c r="H68" s="65"/>
      <c r="I68" s="25" t="e">
        <f ca="1">(#REF!*100%)/Tabla8[[#Totals],[Cantidad4]]</f>
        <v>#REF!</v>
      </c>
    </row>
    <row r="69" spans="2:9" ht="63.75" x14ac:dyDescent="0.25">
      <c r="B69" s="26" t="s">
        <v>7</v>
      </c>
      <c r="C69" s="66" t="s">
        <v>62</v>
      </c>
      <c r="D69" s="67" t="str">
        <f>IFERROR(INDEX([1]!Tabla1[#Data],MATCH(C69,INDEX([1]!Tabla1[#Data],,MATCH($C$9,[1]!Tabla1[#Headers],0)),0),MATCH($D$9,[1]!Tabla1[#Headers],0)),"")</f>
        <v>TANQUE EN CONCRETO 4000 psi, Construcción in situ de un tanque en concreto 4000 psi. instalación de formaleta, instalación del refuerzo de acero según los planos de detalle. El concreto se mezcla en el sitio con mezcladora de concreto, Instalacion de elementos de impermeabilización y cinta de PVC, instalación de tapas de tanque, verificar los planos de detalle para asegurar que el tanque se construya correctamente.  Incluye Mano de Obra y Herramientas necesarias para su perfecta ejecucion.</v>
      </c>
      <c r="E69" s="70" t="str">
        <f>IFERROR(INDEX([1]!Tabla1[#Data],MATCH(C69,INDEX([1]!Tabla1[#Data],,MATCH($C$9,[1]!Tabla1[#Headers],0)),0),MATCH($E$9,[1]!Tabla1[#Headers],0)),"")</f>
        <v>m³</v>
      </c>
      <c r="F69" s="70">
        <f>'[2]CATALOGO DE PROYECTO'!$H$71</f>
        <v>12.13</v>
      </c>
      <c r="G69" s="71"/>
      <c r="H69" s="71"/>
      <c r="I69" s="31"/>
    </row>
    <row r="70" spans="2:9" x14ac:dyDescent="0.25">
      <c r="B70" s="22"/>
      <c r="C70" s="62" t="s">
        <v>63</v>
      </c>
      <c r="D70" s="63" t="str">
        <f>IFERROR(INDEX([1]!Tabla1[#Data],MATCH(C70,INDEX([1]!Tabla1[#Data],,MATCH($C$9,[1]!Tabla1[#Headers],0)),0),MATCH($D$9,[1]!Tabla1[#Headers],0)),"")</f>
        <v>ACERO DE REFUERZO ESTRUCTURA</v>
      </c>
      <c r="E70" s="64"/>
      <c r="F70" s="64"/>
      <c r="G70" s="65"/>
      <c r="H70" s="65"/>
      <c r="I70" s="25" t="e">
        <f ca="1">(#REF!*100%)/Tabla8[[#Totals],[Cantidad4]]</f>
        <v>#REF!</v>
      </c>
    </row>
    <row r="71" spans="2:9" x14ac:dyDescent="0.25">
      <c r="B71" s="26" t="s">
        <v>7</v>
      </c>
      <c r="C71" s="66" t="s">
        <v>64</v>
      </c>
      <c r="D71" s="67" t="str">
        <f>IFERROR(INDEX([1]!Tabla1[#Data],MATCH(C71,INDEX([1]!Tabla1[#Data],,MATCH($C$9,[1]!Tabla1[#Headers],0)),0),MATCH($D$9,[1]!Tabla1[#Headers],0)),"")</f>
        <v>ACERO 60.000 PSI/420 MPA - Para Tanque en Concreto</v>
      </c>
      <c r="E71" s="70" t="str">
        <f>IFERROR(INDEX([1]!Tabla1[#Data],MATCH(C71,INDEX([1]!Tabla1[#Data],,MATCH($C$9,[1]!Tabla1[#Headers],0)),0),MATCH($E$9,[1]!Tabla1[#Headers],0)),"")</f>
        <v>kg</v>
      </c>
      <c r="F71" s="70">
        <f>'[2]CATALOGO DE PROYECTO'!$H$73</f>
        <v>2078.39</v>
      </c>
      <c r="G71" s="71"/>
      <c r="H71" s="71"/>
      <c r="I71" s="31"/>
    </row>
    <row r="72" spans="2:9" x14ac:dyDescent="0.25">
      <c r="B72" s="26" t="s">
        <v>7</v>
      </c>
      <c r="C72" s="66" t="s">
        <v>65</v>
      </c>
      <c r="D72" s="67" t="str">
        <f>IFERROR(INDEX([1]!Tabla1[#Data],MATCH(C72,INDEX([1]!Tabla1[#Data],,MATCH($C$9,[1]!Tabla1[#Headers],0)),0),MATCH($D$9,[1]!Tabla1[#Headers],0)),"")</f>
        <v>ALAMBRE NEGRO - Para Tanque en Concreto</v>
      </c>
      <c r="E72" s="70" t="str">
        <f>IFERROR(INDEX([1]!Tabla1[#Data],MATCH(C72,INDEX([1]!Tabla1[#Data],,MATCH($C$9,[1]!Tabla1[#Headers],0)),0),MATCH($E$9,[1]!Tabla1[#Headers],0)),"")</f>
        <v>kg</v>
      </c>
      <c r="F72" s="70">
        <f>'[2]CATALOGO DE PROYECTO'!$H$74</f>
        <v>103.9195</v>
      </c>
      <c r="G72" s="71"/>
      <c r="H72" s="71"/>
      <c r="I72" s="31"/>
    </row>
    <row r="73" spans="2:9" x14ac:dyDescent="0.25">
      <c r="B73" s="22"/>
      <c r="C73" s="62" t="s">
        <v>66</v>
      </c>
      <c r="D73" s="63" t="str">
        <f>IFERROR(INDEX([1]!Tabla1[#Data],MATCH(C73,INDEX([1]!Tabla1[#Data],,MATCH($C$9,[1]!Tabla1[#Headers],0)),0),MATCH($D$9,[1]!Tabla1[#Headers],0)),"")</f>
        <v>MANEJO DE ACERO</v>
      </c>
      <c r="E73" s="64"/>
      <c r="F73" s="64"/>
      <c r="G73" s="65"/>
      <c r="H73" s="65"/>
      <c r="I73" s="25" t="e">
        <f ca="1">(#REF!*100%)/Tabla8[[#Totals],[Cantidad4]]</f>
        <v>#REF!</v>
      </c>
    </row>
    <row r="74" spans="2:9" x14ac:dyDescent="0.25">
      <c r="B74" s="26" t="s">
        <v>7</v>
      </c>
      <c r="C74" s="66" t="s">
        <v>67</v>
      </c>
      <c r="D74" s="67" t="str">
        <f>IFERROR(INDEX([1]!Tabla1[#Data],MATCH(C74,INDEX([1]!Tabla1[#Data],,MATCH($C$9,[1]!Tabla1[#Headers],0)),0),MATCH($D$9,[1]!Tabla1[#Headers],0)),"")</f>
        <v>MANEJO DE ACERO (ACERO FIGURADO) - Para Tanque en Concreto</v>
      </c>
      <c r="E74" s="70" t="str">
        <f>IFERROR(INDEX([1]!Tabla1[#Data],MATCH(C74,INDEX([1]!Tabla1[#Data],,MATCH($C$9,[1]!Tabla1[#Headers],0)),0),MATCH($E$9,[1]!Tabla1[#Headers],0)),"")</f>
        <v>kg</v>
      </c>
      <c r="F74" s="70">
        <f>'[2]CATALOGO DE PROYECTO'!$H$76</f>
        <v>2182.3094999999998</v>
      </c>
      <c r="G74" s="71"/>
      <c r="H74" s="71"/>
      <c r="I74" s="31"/>
    </row>
    <row r="75" spans="2:9" x14ac:dyDescent="0.25">
      <c r="B75" s="22"/>
      <c r="C75" s="62" t="s">
        <v>68</v>
      </c>
      <c r="D75" s="63" t="str">
        <f>IFERROR(INDEX([1]!Tabla1[#Data],MATCH(C75,INDEX([1]!Tabla1[#Data],,MATCH($C$9,[1]!Tabla1[#Headers],0)),0),MATCH($D$9,[1]!Tabla1[#Headers],0)),"")</f>
        <v>CUBIERTA METALICA</v>
      </c>
      <c r="E75" s="64"/>
      <c r="F75" s="64"/>
      <c r="G75" s="65"/>
      <c r="H75" s="65"/>
      <c r="I75" s="25" t="e">
        <f ca="1">(#REF!*100%)/Tabla8[[#Totals],[Cantidad4]]</f>
        <v>#REF!</v>
      </c>
    </row>
    <row r="76" spans="2:9" ht="63.75" x14ac:dyDescent="0.25">
      <c r="B76" s="26" t="s">
        <v>7</v>
      </c>
      <c r="C76" s="66" t="s">
        <v>69</v>
      </c>
      <c r="D76" s="67" t="str">
        <f>IFERROR(INDEX([1]!Tabla1[#Data],MATCH(C76,INDEX([1]!Tabla1[#Data],,MATCH($C$9,[1]!Tabla1[#Headers],0)),0),MATCH($D$9,[1]!Tabla1[#Headers],0)),"")</f>
        <v>SUMINISTRO E INSTALACION DE ESTRUCTURA METALICA CUBIERTA_PERFIL 2 160X60X20X1.5mm: Este procedimiento implica la instalación de una estructura metálica que forma parte del conjunto general de la cubierta, la estructura se asegura con pernos y se verifica su nivel y alineación, teniendo en cuenta los diseños estructurales, Incluye la proteccion y pinturas para prevenir corrosion, la Mano de Obra, Equipo y Herramientas necesarias para su perfecta ejecucion.</v>
      </c>
      <c r="E76" s="70" t="str">
        <f>IFERROR(INDEX([1]!Tabla1[#Data],MATCH(C76,INDEX([1]!Tabla1[#Data],,MATCH($C$9,[1]!Tabla1[#Headers],0)),0),MATCH($E$9,[1]!Tabla1[#Headers],0)),"")</f>
        <v>kg</v>
      </c>
      <c r="F76" s="70">
        <f>'[2]CATALOGO DE PROYECTO'!$H$78</f>
        <v>1625.32</v>
      </c>
      <c r="G76" s="71"/>
      <c r="H76" s="71"/>
      <c r="I76" s="31"/>
    </row>
    <row r="77" spans="2:9" ht="51" x14ac:dyDescent="0.25">
      <c r="B77" s="26" t="s">
        <v>7</v>
      </c>
      <c r="C77" s="66" t="s">
        <v>70</v>
      </c>
      <c r="D77" s="67" t="str">
        <f>IFERROR(INDEX([1]!Tabla1[#Data],MATCH(C77,INDEX([1]!Tabla1[#Data],,MATCH($C$9,[1]!Tabla1[#Headers],0)),0),MATCH($D$9,[1]!Tabla1[#Headers],0)),"")</f>
        <v>SUMINISTRO E INSTALACION DE ESTRUCTURA METALICA CUBIERTA_METALTUB 100X200X4.00: Este procedimiento implica la instalación de una estructura metálica que forma parte del conjunto general de la cubierta, la estructura se asegura con pernos y se verifica su nivel y alineación, teniendo en cuenta los diseños estructurales, Incluye la proteccion y pinturas para prevenir corrosion, la Mano de Obra, Equipo y Herramientas necesarias para su perfecta ejecucion.</v>
      </c>
      <c r="E77" s="70" t="str">
        <f>IFERROR(INDEX([1]!Tabla1[#Data],MATCH(C77,INDEX([1]!Tabla1[#Data],,MATCH($C$9,[1]!Tabla1[#Headers],0)),0),MATCH($E$9,[1]!Tabla1[#Headers],0)),"")</f>
        <v>kg</v>
      </c>
      <c r="F77" s="70">
        <f>'[2]CATALOGO DE PROYECTO'!$H$79</f>
        <v>8033.2487999999985</v>
      </c>
      <c r="G77" s="71"/>
      <c r="H77" s="71"/>
      <c r="I77" s="31"/>
    </row>
    <row r="78" spans="2:9" ht="51" x14ac:dyDescent="0.25">
      <c r="B78" s="26" t="s">
        <v>7</v>
      </c>
      <c r="C78" s="66" t="s">
        <v>71</v>
      </c>
      <c r="D78" s="67" t="str">
        <f>IFERROR(INDEX([1]!Tabla1[#Data],MATCH(C78,INDEX([1]!Tabla1[#Data],,MATCH($C$9,[1]!Tabla1[#Headers],0)),0),MATCH($D$9,[1]!Tabla1[#Headers],0)),"")</f>
        <v>SUMINISTRO E INSTALACION DE ESTRUCTURA METALICA CUBIERTA_PERFIL100X100X4: Este procedimiento implica la instalación de una estructura metálica que forma parte del conjunto general de la cubierta, la estructura se asegura con pernos y se verifica su nivel y alineación, teniendo en cuenta los diseños estructurales, Incluye la proteccion y pinturas para prevenir corrosion, la Mano de Obra, Equipo y Herramientas necesarias para su perfecta ejecucion.</v>
      </c>
      <c r="E78" s="70" t="str">
        <f>IFERROR(INDEX([1]!Tabla1[#Data],MATCH(C78,INDEX([1]!Tabla1[#Data],,MATCH($C$9,[1]!Tabla1[#Headers],0)),0),MATCH($E$9,[1]!Tabla1[#Headers],0)),"")</f>
        <v>kg</v>
      </c>
      <c r="F78" s="70">
        <f>'[2]CATALOGO DE PROYECTO'!$H$80</f>
        <v>2206.5664000000002</v>
      </c>
      <c r="G78" s="71"/>
      <c r="H78" s="71"/>
      <c r="I78" s="31"/>
    </row>
    <row r="79" spans="2:9" x14ac:dyDescent="0.25">
      <c r="B79" s="22"/>
      <c r="C79" s="62" t="s">
        <v>72</v>
      </c>
      <c r="D79" s="63" t="str">
        <f>IFERROR(INDEX([1]!Tabla1[#Data],MATCH(C79,INDEX([1]!Tabla1[#Data],,MATCH($C$9,[1]!Tabla1[#Headers],0)),0),MATCH($D$9,[1]!Tabla1[#Headers],0)),"")</f>
        <v>ELEMENTOS VERTICALES EN MADERA</v>
      </c>
      <c r="E79" s="64"/>
      <c r="F79" s="64"/>
      <c r="G79" s="65"/>
      <c r="H79" s="65"/>
      <c r="I79" s="25" t="e">
        <f ca="1">(#REF!*100%)/Tabla8[[#Totals],[Cantidad4]]</f>
        <v>#REF!</v>
      </c>
    </row>
    <row r="80" spans="2:9" ht="63.75" x14ac:dyDescent="0.25">
      <c r="B80" s="26" t="s">
        <v>7</v>
      </c>
      <c r="C80" s="66" t="s">
        <v>73</v>
      </c>
      <c r="D80" s="67" t="str">
        <f>IFERROR(INDEX([1]!Tabla1[#Data],MATCH(C80,INDEX([1]!Tabla1[#Data],,MATCH($C$9,[1]!Tabla1[#Headers],0)),0),MATCH($D$9,[1]!Tabla1[#Headers],0)),"")</f>
        <v>SUMINISTRO E INSTALACION DE COLUMNAS EN MADERA SAPAN 20X20: Este procedimiento implica la instalación de columnas de madera Sapan de 20x20 cm; inspeccionar la madera antes de la instalación para detectar cualquier defecto que pueda afectar la integridad estructural de las columnas, seguir las prácticas de carpintería estructural en el proceso de instalación, Revisar detalles de empalmes conexiones del diseño estructural, Inlcuye el Suministro del Material, Mano de Obra, Equipo y Herramientas necesarias para su perfecta ejecucion.</v>
      </c>
      <c r="E80" s="70" t="str">
        <f>IFERROR(INDEX([1]!Tabla1[#Data],MATCH(C80,INDEX([1]!Tabla1[#Data],,MATCH($C$9,[1]!Tabla1[#Headers],0)),0),MATCH($E$9,[1]!Tabla1[#Headers],0)),"")</f>
        <v>m</v>
      </c>
      <c r="F80" s="70">
        <f>'[2]CATALOGO DE PROYECTO'!$H$82</f>
        <v>106.83</v>
      </c>
      <c r="G80" s="71"/>
      <c r="H80" s="71"/>
      <c r="I80" s="31"/>
    </row>
    <row r="81" spans="2:9" ht="63.75" x14ac:dyDescent="0.25">
      <c r="B81" s="26" t="s">
        <v>7</v>
      </c>
      <c r="C81" s="66" t="s">
        <v>74</v>
      </c>
      <c r="D81" s="67" t="str">
        <f>IFERROR(INDEX([1]!Tabla1[#Data],MATCH(C81,INDEX([1]!Tabla1[#Data],,MATCH($C$9,[1]!Tabla1[#Headers],0)),0),MATCH($D$9,[1]!Tabla1[#Headers],0)),"")</f>
        <v>SUMINISTRO E INSTALACION DE COLUMNAS EN MADERA SAPAN 15X15: Este procedimiento implica la instalación de columnas de madera Sapan de 15x15 cm; inspeccionar la madera antes de la instalación para detectar cualquier defecto que pueda afectar la integridad estructural de las columnas, seguir las prácticas de carpintería estructural en el proceso de instalación, Revisar detalles de empalmes conexiones del diseño estructural, Inlcuye el Suministro del Material, Mano de Obra, Equipo y Herramientas necesarias para su perfecta ejecucion.</v>
      </c>
      <c r="E81" s="70" t="str">
        <f>IFERROR(INDEX([1]!Tabla1[#Data],MATCH(C81,INDEX([1]!Tabla1[#Data],,MATCH($C$9,[1]!Tabla1[#Headers],0)),0),MATCH($E$9,[1]!Tabla1[#Headers],0)),"")</f>
        <v>m</v>
      </c>
      <c r="F81" s="70">
        <f>'[2]CATALOGO DE PROYECTO'!$H$83</f>
        <v>34.200000000000003</v>
      </c>
      <c r="G81" s="71"/>
      <c r="H81" s="71"/>
      <c r="I81" s="31"/>
    </row>
    <row r="82" spans="2:9" ht="63.75" x14ac:dyDescent="0.25">
      <c r="B82" s="26" t="s">
        <v>7</v>
      </c>
      <c r="C82" s="66" t="s">
        <v>75</v>
      </c>
      <c r="D82" s="67" t="str">
        <f>IFERROR(INDEX([1]!Tabla1[#Data],MATCH(C82,INDEX([1]!Tabla1[#Data],,MATCH($C$9,[1]!Tabla1[#Headers],0)),0),MATCH($D$9,[1]!Tabla1[#Headers],0)),"")</f>
        <v>SUMINISTRO E INSTALACION DE COLUMNAS EN MADERA SAPAN 10X6: Este procedimiento implica la instalación de columnas de madera Sapan de 10x6 cm; inspeccionar la madera antes de la instalación para detectar cualquier defecto que pueda afectar la integridad estructural de las columnas, seguir las prácticas de carpintería estructural en el proceso de instalación, Revisar detalles de empalmes conexiones del diseño estructural, Inlcuye el Suministro del Material, Mano de Obra, Equipo y Herramientas necesarias para su perfecta ejecucion.</v>
      </c>
      <c r="E82" s="70" t="str">
        <f>IFERROR(INDEX([1]!Tabla1[#Data],MATCH(C82,INDEX([1]!Tabla1[#Data],,MATCH($C$9,[1]!Tabla1[#Headers],0)),0),MATCH($E$9,[1]!Tabla1[#Headers],0)),"")</f>
        <v>m</v>
      </c>
      <c r="F82" s="70">
        <f>'[2]CATALOGO DE PROYECTO'!$H$84</f>
        <v>198.8</v>
      </c>
      <c r="G82" s="71"/>
      <c r="H82" s="71"/>
      <c r="I82" s="31"/>
    </row>
    <row r="83" spans="2:9" ht="63.75" x14ac:dyDescent="0.25">
      <c r="B83" s="26" t="s">
        <v>7</v>
      </c>
      <c r="C83" s="66" t="s">
        <v>76</v>
      </c>
      <c r="D83" s="67" t="str">
        <f>IFERROR(INDEX([1]!Tabla1[#Data],MATCH(C83,INDEX([1]!Tabla1[#Data],,MATCH($C$9,[1]!Tabla1[#Headers],0)),0),MATCH($D$9,[1]!Tabla1[#Headers],0)),"")</f>
        <v>SUMINISTRO E INSTALACION DE COLUMNAS EN MADERA SAPAN 5X12: Este procedimiento implica la instalación de columnas de madera Sapan de 5x12 cm; inspeccionar la madera antes de la instalación para detectar cualquier defecto que pueda afectar la integridad estructural de las columnas, seguir las prácticas de carpintería estructural en el proceso de instalación, Revisar detalles de empalmes conexiones del diseño estructural, Inlcuye el Suministro del Material, Mano de Obra, Equipo y Herramientas necesarias para su perfecta ejecucion.</v>
      </c>
      <c r="E83" s="70" t="str">
        <f>IFERROR(INDEX([1]!Tabla1[#Data],MATCH(C83,INDEX([1]!Tabla1[#Data],,MATCH($C$9,[1]!Tabla1[#Headers],0)),0),MATCH($E$9,[1]!Tabla1[#Headers],0)),"")</f>
        <v>m</v>
      </c>
      <c r="F83" s="70">
        <f>'[2]CATALOGO DE PROYECTO'!$H$85</f>
        <v>123.2</v>
      </c>
      <c r="G83" s="71"/>
      <c r="H83" s="71"/>
      <c r="I83" s="31"/>
    </row>
    <row r="84" spans="2:9" x14ac:dyDescent="0.25">
      <c r="B84" s="22"/>
      <c r="C84" s="62" t="s">
        <v>77</v>
      </c>
      <c r="D84" s="63" t="str">
        <f>IFERROR(INDEX([1]!Tabla1[#Data],MATCH(C84,INDEX([1]!Tabla1[#Data],,MATCH($C$9,[1]!Tabla1[#Headers],0)),0),MATCH($D$9,[1]!Tabla1[#Headers],0)),"")</f>
        <v>ELEMENTOS HORIZONTALES EN MADERA</v>
      </c>
      <c r="E84" s="64"/>
      <c r="F84" s="64"/>
      <c r="G84" s="65"/>
      <c r="H84" s="65"/>
      <c r="I84" s="25" t="e">
        <f ca="1">(#REF!*100%)/Tabla8[[#Totals],[Cantidad4]]</f>
        <v>#REF!</v>
      </c>
    </row>
    <row r="85" spans="2:9" ht="63.75" x14ac:dyDescent="0.25">
      <c r="B85" s="26" t="s">
        <v>7</v>
      </c>
      <c r="C85" s="66" t="s">
        <v>78</v>
      </c>
      <c r="D85" s="67" t="str">
        <f>IFERROR(INDEX([1]!Tabla1[#Data],MATCH(C85,INDEX([1]!Tabla1[#Data],,MATCH($C$9,[1]!Tabla1[#Headers],0)),0),MATCH($D$9,[1]!Tabla1[#Headers],0)),"")</f>
        <v>SUMINISTRO E INSTALACION DE VIGAS EN MADERA SAPAN 20 X 20: Este procedimiento implica la instalación de vigas de madera Sapan de 20x20 cm; inspeccionar la madera antes de la instalación para detectar cualquier defecto que pueda afectar la integridad estructural de las vigas, seguir las prácticas de carpintería estructural en el proceso de instalación, Revisar detalles de empalmes conexiones del diseño estructural, Inlcuye el Suministro del Material, Mano de Obra, Equipo y Herramientas necesarias para su perfecta ejecucion.</v>
      </c>
      <c r="E85" s="70" t="str">
        <f>IFERROR(INDEX([1]!Tabla1[#Data],MATCH(C85,INDEX([1]!Tabla1[#Data],,MATCH($C$9,[1]!Tabla1[#Headers],0)),0),MATCH($E$9,[1]!Tabla1[#Headers],0)),"")</f>
        <v>m</v>
      </c>
      <c r="F85" s="70">
        <f>'[2]CATALOGO DE PROYECTO'!$H$87</f>
        <v>130.26</v>
      </c>
      <c r="G85" s="71"/>
      <c r="H85" s="71"/>
      <c r="I85" s="31"/>
    </row>
    <row r="86" spans="2:9" ht="63.75" x14ac:dyDescent="0.25">
      <c r="B86" s="26" t="s">
        <v>7</v>
      </c>
      <c r="C86" s="66" t="s">
        <v>79</v>
      </c>
      <c r="D86" s="67" t="str">
        <f>IFERROR(INDEX([1]!Tabla1[#Data],MATCH(C86,INDEX([1]!Tabla1[#Data],,MATCH($C$9,[1]!Tabla1[#Headers],0)),0),MATCH($D$9,[1]!Tabla1[#Headers],0)),"")</f>
        <v>SUMINISTRO E INSTALACION DE VIGAS EN MADERA SAPAN 15 X 20: Este procedimiento implica la instalación de vigas de madera Sapan de 15x20 cm; inspeccionar la madera antes de la instalación para detectar cualquier defecto que pueda afectar la integridad estructural de las vigas, seguir las prácticas de carpintería estructural en el proceso de instalación, Revisar detalles de empalmes conexiones del diseño estructural, Inlcuye el Suministro del Material, Mano de Obra, Equipo y Herramientas necesarias para su perfecta ejecucion.</v>
      </c>
      <c r="E86" s="70" t="str">
        <f>IFERROR(INDEX([1]!Tabla1[#Data],MATCH(C86,INDEX([1]!Tabla1[#Data],,MATCH($C$9,[1]!Tabla1[#Headers],0)),0),MATCH($E$9,[1]!Tabla1[#Headers],0)),"")</f>
        <v>m</v>
      </c>
      <c r="F86" s="70">
        <f>'[2]CATALOGO DE PROYECTO'!$H$88</f>
        <v>26.8</v>
      </c>
      <c r="G86" s="71"/>
      <c r="H86" s="71"/>
      <c r="I86" s="31"/>
    </row>
    <row r="87" spans="2:9" ht="63.75" x14ac:dyDescent="0.25">
      <c r="B87" s="26" t="s">
        <v>7</v>
      </c>
      <c r="C87" s="66" t="s">
        <v>80</v>
      </c>
      <c r="D87" s="67" t="str">
        <f>IFERROR(INDEX([1]!Tabla1[#Data],MATCH(C87,INDEX([1]!Tabla1[#Data],,MATCH($C$9,[1]!Tabla1[#Headers],0)),0),MATCH($D$9,[1]!Tabla1[#Headers],0)),"")</f>
        <v>SUMINISTRO E INSTALACION DE VIGAS EN MADERA SAPAN 10 X 20: Este procedimiento implica la instalación de vigas de madera Sapan de 10x20 cm; inspeccionar la madera antes de la instalación para detectar cualquier defecto que pueda afectar la integridad estructural de las vigas, seguir las prácticas de carpintería estructural en el proceso de instalación, Revisar detalles de empalmes conexiones del diseño estructural, Inlcuye el Suministro del Material, Mano de Obra, Equipo y Herramientas necesarias para su perfecta ejecucion.</v>
      </c>
      <c r="E87" s="70" t="str">
        <f>IFERROR(INDEX([1]!Tabla1[#Data],MATCH(C87,INDEX([1]!Tabla1[#Data],,MATCH($C$9,[1]!Tabla1[#Headers],0)),0),MATCH($E$9,[1]!Tabla1[#Headers],0)),"")</f>
        <v>m</v>
      </c>
      <c r="F87" s="70">
        <f>'[2]CATALOGO DE PROYECTO'!$H$89</f>
        <v>26.8</v>
      </c>
      <c r="G87" s="71"/>
      <c r="H87" s="71"/>
      <c r="I87" s="31"/>
    </row>
    <row r="88" spans="2:9" ht="63.75" x14ac:dyDescent="0.25">
      <c r="B88" s="26" t="s">
        <v>7</v>
      </c>
      <c r="C88" s="66" t="s">
        <v>81</v>
      </c>
      <c r="D88" s="67" t="str">
        <f>IFERROR(INDEX([1]!Tabla1[#Data],MATCH(C88,INDEX([1]!Tabla1[#Data],,MATCH($C$9,[1]!Tabla1[#Headers],0)),0),MATCH($D$9,[1]!Tabla1[#Headers],0)),"")</f>
        <v>SUMINISTRO E INSTALACION DE SOLERA EN MADERA SAPAN 8 X 4: Este procedimiento implica la instalación de vigas de madera Sapan de 8x4 cm; inspeccionar la madera antes de la instalación para detectar cualquier defecto que pueda afectar la integridad estructural de las vigas, seguir las prácticas de carpintería estructural en el proceso de instalación, Revisar detalles de empalmes conexiones del diseño estructural, Inlcuye el Suministro del Material, Mano de Obra, Equipo y Herramientas necesarias para su perfecta ejecucion.</v>
      </c>
      <c r="E88" s="70" t="str">
        <f>IFERROR(INDEX([1]!Tabla1[#Data],MATCH(C88,INDEX([1]!Tabla1[#Data],,MATCH($C$9,[1]!Tabla1[#Headers],0)),0),MATCH($E$9,[1]!Tabla1[#Headers],0)),"")</f>
        <v>m</v>
      </c>
      <c r="F88" s="70">
        <f>'[2]CATALOGO DE PROYECTO'!$H$90</f>
        <v>30.08</v>
      </c>
      <c r="G88" s="71"/>
      <c r="H88" s="71"/>
      <c r="I88" s="31"/>
    </row>
    <row r="89" spans="2:9" x14ac:dyDescent="0.25">
      <c r="B89" s="22"/>
      <c r="C89" s="62" t="s">
        <v>82</v>
      </c>
      <c r="D89" s="63" t="str">
        <f>IFERROR(INDEX([1]!Tabla1[#Data],MATCH(C89,INDEX([1]!Tabla1[#Data],,MATCH($C$9,[1]!Tabla1[#Headers],0)),0),MATCH($D$9,[1]!Tabla1[#Headers],0)),"")</f>
        <v>ENTREPISOS EN MADERA</v>
      </c>
      <c r="E89" s="64"/>
      <c r="F89" s="64"/>
      <c r="G89" s="65"/>
      <c r="H89" s="65"/>
      <c r="I89" s="25" t="e">
        <f ca="1">(#REF!*100%)/Tabla8[[#Totals],[Cantidad4]]</f>
        <v>#REF!</v>
      </c>
    </row>
    <row r="90" spans="2:9" ht="63.75" x14ac:dyDescent="0.25">
      <c r="B90" s="26" t="s">
        <v>7</v>
      </c>
      <c r="C90" s="66" t="s">
        <v>83</v>
      </c>
      <c r="D90" s="67" t="str">
        <f>IFERROR(INDEX([1]!Tabla1[#Data],MATCH(C90,INDEX([1]!Tabla1[#Data],,MATCH($C$9,[1]!Tabla1[#Headers],0)),0),MATCH($D$9,[1]!Tabla1[#Headers],0)),"")</f>
        <v>SUMINISTRO E INSTALACION DE VIGA ENTREPISO EN MADERA SAPAN 20X20: Este procedimiento implica la instalación de vigas de madera Sapan de 20x20 cm; inspeccionar la madera antes de la instalación para detectar cualquier defecto que pueda afectar la integridad estructural de las vigas, seguir las prácticas de carpintería estructural en el proceso de instalación, Revisar detalles de empalmes conexiones del diseño estructural, Inlcuye el Suministro del Material, Mano de Obra, Equipo y Herramientas necesarias para su perfecta ejecucion.</v>
      </c>
      <c r="E90" s="70" t="str">
        <f>IFERROR(INDEX([1]!Tabla1[#Data],MATCH(C90,INDEX([1]!Tabla1[#Data],,MATCH($C$9,[1]!Tabla1[#Headers],0)),0),MATCH($E$9,[1]!Tabla1[#Headers],0)),"")</f>
        <v>m</v>
      </c>
      <c r="F90" s="70">
        <f>'[2]CATALOGO DE PROYECTO'!$H$92</f>
        <v>255.06</v>
      </c>
      <c r="G90" s="71"/>
      <c r="H90" s="71"/>
      <c r="I90" s="31"/>
    </row>
    <row r="91" spans="2:9" ht="63.75" x14ac:dyDescent="0.25">
      <c r="B91" s="26" t="s">
        <v>7</v>
      </c>
      <c r="C91" s="66" t="s">
        <v>84</v>
      </c>
      <c r="D91" s="67" t="str">
        <f>IFERROR(INDEX([1]!Tabla1[#Data],MATCH(C91,INDEX([1]!Tabla1[#Data],,MATCH($C$9,[1]!Tabla1[#Headers],0)),0),MATCH($D$9,[1]!Tabla1[#Headers],0)),"")</f>
        <v>SUMINISTRO E INSTALACION DE VIGA ENTREPISO EN MADERA SAPAN 10X20: Este procedimiento implica la instalación de vigas de madera Sapan de 10x20 cm; inspeccionar la madera antes de la instalación para detectar cualquier defecto que pueda afectar la integridad estructural de las vigas, seguir las prácticas de carpintería estructural en el proceso de instalación, Revisar detalles de empalmes conexiones del diseño estructural, Inlcuye el Suministro del Material, Mano de Obra, Equipo y Herramientas necesarias para su perfecta ejecucion.</v>
      </c>
      <c r="E91" s="70" t="str">
        <f>IFERROR(INDEX([1]!Tabla1[#Data],MATCH(C91,INDEX([1]!Tabla1[#Data],,MATCH($C$9,[1]!Tabla1[#Headers],0)),0),MATCH($E$9,[1]!Tabla1[#Headers],0)),"")</f>
        <v>m</v>
      </c>
      <c r="F91" s="70">
        <f>'[2]CATALOGO DE PROYECTO'!$H$93</f>
        <v>535.04999999999995</v>
      </c>
      <c r="G91" s="71"/>
      <c r="H91" s="71"/>
      <c r="I91" s="31"/>
    </row>
    <row r="92" spans="2:9" ht="63.75" x14ac:dyDescent="0.25">
      <c r="B92" s="26" t="s">
        <v>7</v>
      </c>
      <c r="C92" s="66" t="s">
        <v>85</v>
      </c>
      <c r="D92" s="67" t="str">
        <f>IFERROR(INDEX([1]!Tabla1[#Data],MATCH(C92,INDEX([1]!Tabla1[#Data],,MATCH($C$9,[1]!Tabla1[#Headers],0)),0),MATCH($D$9,[1]!Tabla1[#Headers],0)),"")</f>
        <v>SUMINISTRO E INSTALACION DE VIGA ENTREPISO EN MADERA SAPAN 15X20: Este procedimiento implica la instalación de vigas de madera Sapan de 15x20 cm; inspeccionar la madera antes de la instalación para detectar cualquier defecto que pueda afectar la integridad estructural de las vigas, seguir las prácticas de carpintería estructural en el proceso de instalación, Revisar detalles de empalmes conexiones del diseño estructural, Inlcuye el Suministro del Material, Mano de Obra, Equipo y Herramientas necesarias para su perfecta ejecucion.</v>
      </c>
      <c r="E92" s="70" t="str">
        <f>IFERROR(INDEX([1]!Tabla1[#Data],MATCH(C92,INDEX([1]!Tabla1[#Data],,MATCH($C$9,[1]!Tabla1[#Headers],0)),0),MATCH($E$9,[1]!Tabla1[#Headers],0)),"")</f>
        <v>m</v>
      </c>
      <c r="F92" s="70">
        <f>'[2]CATALOGO DE PROYECTO'!$H$94</f>
        <v>24.27</v>
      </c>
      <c r="G92" s="71"/>
      <c r="H92" s="71"/>
      <c r="I92" s="31"/>
    </row>
    <row r="93" spans="2:9" hidden="1" x14ac:dyDescent="0.25">
      <c r="B93" s="32" t="s">
        <v>26</v>
      </c>
      <c r="C93" s="68"/>
      <c r="D93" s="69" t="s">
        <v>86</v>
      </c>
      <c r="E93" s="68"/>
      <c r="F93" s="68"/>
      <c r="G93" s="72"/>
      <c r="H93" s="72"/>
      <c r="I93" s="35"/>
    </row>
    <row r="94" spans="2:9" x14ac:dyDescent="0.25">
      <c r="B94" s="22"/>
      <c r="C94" s="58">
        <v>5</v>
      </c>
      <c r="D94" s="59" t="str">
        <f>IFERROR(INDEX([1]!Tabla1[#Data],MATCH(C94,INDEX([1]!Tabla1[#Data],,MATCH($C$9,[1]!Tabla1[#Headers],0)),0),MATCH($D$9,[1]!Tabla1[#Headers],0)),"")</f>
        <v>MUROS, DIVISIONES, ENCHAPES Y REMATES</v>
      </c>
      <c r="E94" s="60"/>
      <c r="F94" s="60"/>
      <c r="G94" s="61"/>
      <c r="H94" s="61"/>
      <c r="I94" s="25"/>
    </row>
    <row r="95" spans="2:9" x14ac:dyDescent="0.25">
      <c r="B95" s="22"/>
      <c r="C95" s="62" t="s">
        <v>87</v>
      </c>
      <c r="D95" s="63" t="str">
        <f>IFERROR(INDEX([1]!Tabla1[#Data],MATCH(C95,INDEX([1]!Tabla1[#Data],,MATCH($C$9,[1]!Tabla1[#Headers],0)),0),MATCH($D$9,[1]!Tabla1[#Headers],0)),"")</f>
        <v>MURO BLOQUE CEMENTO ESTRUCTURAL</v>
      </c>
      <c r="E95" s="64"/>
      <c r="F95" s="64"/>
      <c r="G95" s="65"/>
      <c r="H95" s="65"/>
      <c r="I95" s="25" t="e">
        <f ca="1">(#REF!*100%)/Tabla8[[#Totals],[Cantidad4]]</f>
        <v>#REF!</v>
      </c>
    </row>
    <row r="96" spans="2:9" x14ac:dyDescent="0.25">
      <c r="B96" s="26" t="s">
        <v>7</v>
      </c>
      <c r="C96" s="66" t="s">
        <v>88</v>
      </c>
      <c r="D96" s="67" t="str">
        <f>IFERROR(INDEX([1]!Tabla1[#Data],MATCH(C96,INDEX([1]!Tabla1[#Data],,MATCH($C$9,[1]!Tabla1[#Headers],0)),0),MATCH($D$9,[1]!Tabla1[#Headers],0)),"")</f>
        <v>SUMINISTRO E INSTALACION DE MURO BLOQUE CEMENTO ESTRUCTURAL PARA BASES DE MURO DE FACHADA X M2</v>
      </c>
      <c r="E96" s="70" t="str">
        <f>IFERROR(INDEX([1]!Tabla1[#Data],MATCH(C96,INDEX([1]!Tabla1[#Data],,MATCH($C$9,[1]!Tabla1[#Headers],0)),0),MATCH($E$9,[1]!Tabla1[#Headers],0)),"")</f>
        <v>m²</v>
      </c>
      <c r="F96" s="70">
        <f>'[2]CATALOGO DE PROYECTO'!$H$97</f>
        <v>7.0679999999999996</v>
      </c>
      <c r="G96" s="71"/>
      <c r="H96" s="71"/>
      <c r="I96" s="31"/>
    </row>
    <row r="97" spans="2:9" x14ac:dyDescent="0.25">
      <c r="B97" s="26" t="s">
        <v>7</v>
      </c>
      <c r="C97" s="66" t="s">
        <v>89</v>
      </c>
      <c r="D97" s="67" t="str">
        <f>IFERROR(INDEX([1]!Tabla1[#Data],MATCH(C97,INDEX([1]!Tabla1[#Data],,MATCH($C$9,[1]!Tabla1[#Headers],0)),0),MATCH($D$9,[1]!Tabla1[#Headers],0)),"")</f>
        <v>SUMINISTRO E INSTALACION DE MURO BLOQUE CEMENTO ESTRUCTURAL  PARA BASES DE MURO DE FACHADA X ML</v>
      </c>
      <c r="E97" s="70" t="str">
        <f>IFERROR(INDEX([1]!Tabla1[#Data],MATCH(C97,INDEX([1]!Tabla1[#Data],,MATCH($C$9,[1]!Tabla1[#Headers],0)),0),MATCH($E$9,[1]!Tabla1[#Headers],0)),"")</f>
        <v>m</v>
      </c>
      <c r="F97" s="70">
        <f>'[2]CATALOGO DE PROYECTO'!$H$98</f>
        <v>1.71</v>
      </c>
      <c r="G97" s="71"/>
      <c r="H97" s="71"/>
      <c r="I97" s="31"/>
    </row>
    <row r="98" spans="2:9" x14ac:dyDescent="0.25">
      <c r="B98" s="22"/>
      <c r="C98" s="62" t="s">
        <v>90</v>
      </c>
      <c r="D98" s="63" t="str">
        <f>IFERROR(INDEX([1]!Tabla1[#Data],MATCH(C98,INDEX([1]!Tabla1[#Data],,MATCH($C$9,[1]!Tabla1[#Headers],0)),0),MATCH($D$9,[1]!Tabla1[#Headers],0)),"")</f>
        <v>MUROS SECOS EN MADERA, DRY WALL Y/O FIBROCEMENTO</v>
      </c>
      <c r="E98" s="64"/>
      <c r="F98" s="64"/>
      <c r="G98" s="65"/>
      <c r="H98" s="65"/>
      <c r="I98" s="25" t="e">
        <f ca="1">(#REF!*100%)/Tabla8[[#Totals],[Cantidad4]]</f>
        <v>#REF!</v>
      </c>
    </row>
    <row r="99" spans="2:9" ht="25.5" x14ac:dyDescent="0.25">
      <c r="B99" s="26" t="s">
        <v>7</v>
      </c>
      <c r="C99" s="66" t="s">
        <v>91</v>
      </c>
      <c r="D99" s="67" t="str">
        <f>IFERROR(INDEX([1]!Tabla1[#Data],MATCH(C99,INDEX([1]!Tabla1[#Data],,MATCH($C$9,[1]!Tabla1[#Headers],0)),0),MATCH($D$9,[1]!Tabla1[#Headers],0)),"")</f>
        <v>SUMINISTRO E INSTALACION DE MURO EN MADERA EN REVESTIMIENTO TRASLAPADA VERTICALMENTE DOS CARAS EN SAPAN DE  0,02 M X 0,14 M X 3,0 M CON CAMARA DE AIRE DE 15CM X M2</v>
      </c>
      <c r="E99" s="70" t="str">
        <f>IFERROR(INDEX([1]!Tabla1[#Data],MATCH(C99,INDEX([1]!Tabla1[#Data],,MATCH($C$9,[1]!Tabla1[#Headers],0)),0),MATCH($E$9,[1]!Tabla1[#Headers],0)),"")</f>
        <v>m²</v>
      </c>
      <c r="F99" s="70">
        <f>'[2]CATALOGO DE PROYECTO'!$H$100</f>
        <v>29.05</v>
      </c>
      <c r="G99" s="71"/>
      <c r="H99" s="71"/>
      <c r="I99" s="31"/>
    </row>
    <row r="100" spans="2:9" x14ac:dyDescent="0.25">
      <c r="B100" s="26" t="s">
        <v>7</v>
      </c>
      <c r="C100" s="66" t="s">
        <v>92</v>
      </c>
      <c r="D100" s="67" t="str">
        <f>IFERROR(INDEX([1]!Tabla1[#Data],MATCH(C100,INDEX([1]!Tabla1[#Data],,MATCH($C$9,[1]!Tabla1[#Headers],0)),0),MATCH($D$9,[1]!Tabla1[#Headers],0)),"")</f>
        <v>SUMINISTRO E INSTALACION DE MURO EN FIBROCEMENTO A DOS CARAS E=9,5CM X M2_Incluye subestructura</v>
      </c>
      <c r="E100" s="70" t="str">
        <f>IFERROR(INDEX([1]!Tabla1[#Data],MATCH(C100,INDEX([1]!Tabla1[#Data],,MATCH($C$9,[1]!Tabla1[#Headers],0)),0),MATCH($E$9,[1]!Tabla1[#Headers],0)),"")</f>
        <v>m²</v>
      </c>
      <c r="F100" s="70">
        <f>'[2]CATALOGO DE PROYECTO'!$H$101</f>
        <v>34.664000000000001</v>
      </c>
      <c r="G100" s="71"/>
      <c r="H100" s="71"/>
      <c r="I100" s="31"/>
    </row>
    <row r="101" spans="2:9" x14ac:dyDescent="0.25">
      <c r="B101" s="26" t="s">
        <v>7</v>
      </c>
      <c r="C101" s="66" t="s">
        <v>93</v>
      </c>
      <c r="D101" s="67" t="str">
        <f>IFERROR(INDEX([1]!Tabla1[#Data],MATCH(C101,INDEX([1]!Tabla1[#Data],,MATCH($C$9,[1]!Tabla1[#Headers],0)),0),MATCH($D$9,[1]!Tabla1[#Headers],0)),"")</f>
        <v>SUMINISTRO E INSTALACION DE MURO EN FIBROCEMENTO A DOS CARAS E=8,5CM X ML_Incluye subestructura</v>
      </c>
      <c r="E101" s="70" t="str">
        <f>IFERROR(INDEX([1]!Tabla1[#Data],MATCH(C101,INDEX([1]!Tabla1[#Data],,MATCH($C$9,[1]!Tabla1[#Headers],0)),0),MATCH($E$9,[1]!Tabla1[#Headers],0)),"")</f>
        <v>m</v>
      </c>
      <c r="F101" s="70">
        <f>'[2]CATALOGO DE PROYECTO'!$H$102</f>
        <v>12.4</v>
      </c>
      <c r="G101" s="71"/>
      <c r="H101" s="71"/>
      <c r="I101" s="31"/>
    </row>
    <row r="102" spans="2:9" x14ac:dyDescent="0.25">
      <c r="B102" s="26" t="s">
        <v>7</v>
      </c>
      <c r="C102" s="66" t="s">
        <v>94</v>
      </c>
      <c r="D102" s="67" t="str">
        <f>IFERROR(INDEX([1]!Tabla1[#Data],MATCH(C102,INDEX([1]!Tabla1[#Data],,MATCH($C$9,[1]!Tabla1[#Headers],0)),0),MATCH($D$9,[1]!Tabla1[#Headers],0)),"")</f>
        <v>SUMINISTRO E INSTALACION DE REMATE MURO EN FIBROCEMENTO 8mm</v>
      </c>
      <c r="E102" s="70" t="str">
        <f>IFERROR(INDEX([1]!Tabla1[#Data],MATCH(C102,INDEX([1]!Tabla1[#Data],,MATCH($C$9,[1]!Tabla1[#Headers],0)),0),MATCH($E$9,[1]!Tabla1[#Headers],0)),"")</f>
        <v>m</v>
      </c>
      <c r="F102" s="70">
        <f>'[2]CATALOGO DE PROYECTO'!$H$103</f>
        <v>13.679</v>
      </c>
      <c r="G102" s="71"/>
      <c r="H102" s="71"/>
      <c r="I102" s="31"/>
    </row>
    <row r="103" spans="2:9" x14ac:dyDescent="0.25">
      <c r="B103" s="26" t="s">
        <v>7</v>
      </c>
      <c r="C103" s="66" t="s">
        <v>95</v>
      </c>
      <c r="D103" s="67" t="str">
        <f>IFERROR(INDEX([1]!Tabla1[#Data],MATCH(C103,INDEX([1]!Tabla1[#Data],,MATCH($C$9,[1]!Tabla1[#Headers],0)),0),MATCH($D$9,[1]!Tabla1[#Headers],0)),"")</f>
        <v>SUMINISTRO E INSTALACION DE REMATE MUROS EN MADERA SAPAN UNA CARA 2CM X M2</v>
      </c>
      <c r="E103" s="70" t="str">
        <f>IFERROR(INDEX([1]!Tabla1[#Data],MATCH(C103,INDEX([1]!Tabla1[#Data],,MATCH($C$9,[1]!Tabla1[#Headers],0)),0),MATCH($E$9,[1]!Tabla1[#Headers],0)),"")</f>
        <v>m²</v>
      </c>
      <c r="F103" s="70">
        <f>'[2]CATALOGO DE PROYECTO'!$H$104</f>
        <v>24.2</v>
      </c>
      <c r="G103" s="71"/>
      <c r="H103" s="71"/>
      <c r="I103" s="31"/>
    </row>
    <row r="104" spans="2:9" ht="25.5" x14ac:dyDescent="0.25">
      <c r="B104" s="26" t="s">
        <v>7</v>
      </c>
      <c r="C104" s="66" t="s">
        <v>96</v>
      </c>
      <c r="D104" s="67" t="str">
        <f>IFERROR(INDEX([1]!Tabla1[#Data],MATCH(C104,INDEX([1]!Tabla1[#Data],,MATCH($C$9,[1]!Tabla1[#Headers],0)),0),MATCH($D$9,[1]!Tabla1[#Headers],0)),"")</f>
        <v>SUMINISTRO E INSTALACION DE MURO EN MADERA EN REVESTIMIENTO TRASLAPADA VERTICALMENTE DOS CARAS EN SAPAN DE  0,02 M X 0,14 M X 3,0 M CON CAMARA DE AIRE DE 14CM  X M2</v>
      </c>
      <c r="E104" s="70" t="str">
        <f>IFERROR(INDEX([1]!Tabla1[#Data],MATCH(C104,INDEX([1]!Tabla1[#Data],,MATCH($C$9,[1]!Tabla1[#Headers],0)),0),MATCH($E$9,[1]!Tabla1[#Headers],0)),"")</f>
        <v>m²</v>
      </c>
      <c r="F104" s="70">
        <f>'[2]CATALOGO DE PROYECTO'!$H$105</f>
        <v>91.75</v>
      </c>
      <c r="G104" s="71"/>
      <c r="H104" s="71"/>
      <c r="I104" s="31"/>
    </row>
    <row r="105" spans="2:9" ht="25.5" x14ac:dyDescent="0.25">
      <c r="B105" s="26" t="s">
        <v>7</v>
      </c>
      <c r="C105" s="66" t="s">
        <v>97</v>
      </c>
      <c r="D105" s="67" t="str">
        <f>IFERROR(INDEX([1]!Tabla1[#Data],MATCH(C105,INDEX([1]!Tabla1[#Data],,MATCH($C$9,[1]!Tabla1[#Headers],0)),0),MATCH($D$9,[1]!Tabla1[#Headers],0)),"")</f>
        <v>SUMINISTRO E INSTALACION DE MURO EN MADERA EN REVESTIMIENTO TRASLAPADA VERTICALMENTE DOS CARAS EN SAPAN DE  0,02 M X 0,14 M X 3,0 M CON CAMARA DE AIRE DE 14CM  X ML</v>
      </c>
      <c r="E105" s="70" t="str">
        <f>IFERROR(INDEX([1]!Tabla1[#Data],MATCH(C105,INDEX([1]!Tabla1[#Data],,MATCH($C$9,[1]!Tabla1[#Headers],0)),0),MATCH($E$9,[1]!Tabla1[#Headers],0)),"")</f>
        <v>m</v>
      </c>
      <c r="F105" s="70">
        <f>'[2]CATALOGO DE PROYECTO'!$H$106</f>
        <v>7.18</v>
      </c>
      <c r="G105" s="71"/>
      <c r="H105" s="71"/>
      <c r="I105" s="31"/>
    </row>
    <row r="106" spans="2:9" ht="25.5" x14ac:dyDescent="0.25">
      <c r="B106" s="26" t="s">
        <v>7</v>
      </c>
      <c r="C106" s="66" t="s">
        <v>98</v>
      </c>
      <c r="D106" s="67" t="str">
        <f>IFERROR(INDEX([1]!Tabla1[#Data],MATCH(C106,INDEX([1]!Tabla1[#Data],,MATCH($C$9,[1]!Tabla1[#Headers],0)),0),MATCH($D$9,[1]!Tabla1[#Headers],0)),"")</f>
        <v>SUMINISTRO E INSTALACION DE MURO EN MADERA EN REVESTIMIENTO TRASLAPADA VERTICALMENTE DOS CARAS EN SAPAN DE  0,02 M X 0,14 M X 3,0 M CON CAMARA DE AIRE DE 24CM X M2</v>
      </c>
      <c r="E106" s="70" t="str">
        <f>IFERROR(INDEX([1]!Tabla1[#Data],MATCH(C106,INDEX([1]!Tabla1[#Data],,MATCH($C$9,[1]!Tabla1[#Headers],0)),0),MATCH($E$9,[1]!Tabla1[#Headers],0)),"")</f>
        <v>m²</v>
      </c>
      <c r="F106" s="70">
        <f>'[2]CATALOGO DE PROYECTO'!$H$107</f>
        <v>69.09</v>
      </c>
      <c r="G106" s="71"/>
      <c r="H106" s="71"/>
      <c r="I106" s="31"/>
    </row>
    <row r="107" spans="2:9" ht="25.5" x14ac:dyDescent="0.25">
      <c r="B107" s="26" t="s">
        <v>7</v>
      </c>
      <c r="C107" s="66" t="s">
        <v>99</v>
      </c>
      <c r="D107" s="67" t="str">
        <f>IFERROR(INDEX([1]!Tabla1[#Data],MATCH(C107,INDEX([1]!Tabla1[#Data],,MATCH($C$9,[1]!Tabla1[#Headers],0)),0),MATCH($D$9,[1]!Tabla1[#Headers],0)),"")</f>
        <v>SUMINISTRO E INSTALACION DE MURO EN MADERA EN REVESTIMIENTO TRASLAPADA VERTICALMENTE DOS CARAS EN SAPAN DE  0,02 M X 0,14 M X 3,0 M CON CAMARA DE AIRE DE 24CM  X ML</v>
      </c>
      <c r="E107" s="70" t="str">
        <f>IFERROR(INDEX([1]!Tabla1[#Data],MATCH(C107,INDEX([1]!Tabla1[#Data],,MATCH($C$9,[1]!Tabla1[#Headers],0)),0),MATCH($E$9,[1]!Tabla1[#Headers],0)),"")</f>
        <v>m</v>
      </c>
      <c r="F107" s="70">
        <f>'[2]CATALOGO DE PROYECTO'!$H$108</f>
        <v>2.84</v>
      </c>
      <c r="G107" s="71"/>
      <c r="H107" s="71"/>
      <c r="I107" s="31"/>
    </row>
    <row r="108" spans="2:9" x14ac:dyDescent="0.25">
      <c r="B108" s="22"/>
      <c r="C108" s="62" t="s">
        <v>100</v>
      </c>
      <c r="D108" s="63" t="str">
        <f>IFERROR(INDEX([1]!Tabla1[#Data],MATCH(C108,INDEX([1]!Tabla1[#Data],,MATCH($C$9,[1]!Tabla1[#Headers],0)),0),MATCH($D$9,[1]!Tabla1[#Headers],0)),"")</f>
        <v>ACCESORIOS Y ELEMENTOS PARA MAMPOSTERIAS</v>
      </c>
      <c r="E108" s="64"/>
      <c r="F108" s="64"/>
      <c r="G108" s="65"/>
      <c r="H108" s="65"/>
      <c r="I108" s="25" t="e">
        <f ca="1">(#REF!*100%)/Tabla8[[#Totals],[Cantidad4]]</f>
        <v>#REF!</v>
      </c>
    </row>
    <row r="109" spans="2:9" ht="25.5" x14ac:dyDescent="0.25">
      <c r="B109" s="26" t="s">
        <v>7</v>
      </c>
      <c r="C109" s="66" t="s">
        <v>101</v>
      </c>
      <c r="D109" s="67" t="s">
        <v>374</v>
      </c>
      <c r="E109" s="70" t="str">
        <f>IFERROR(INDEX([1]!Tabla1[#Data],MATCH(C109,INDEX([1]!Tabla1[#Data],,MATCH($C$9,[1]!Tabla1[#Headers],0)),0),MATCH($E$9,[1]!Tabla1[#Headers],0)),"")</f>
        <v>und</v>
      </c>
      <c r="F109" s="70">
        <f>'[2]CATALOGO DE PROYECTO'!$H$110</f>
        <v>479</v>
      </c>
      <c r="G109" s="71"/>
      <c r="H109" s="71"/>
      <c r="I109" s="31"/>
    </row>
    <row r="110" spans="2:9" ht="25.5" x14ac:dyDescent="0.25">
      <c r="B110" s="26" t="s">
        <v>7</v>
      </c>
      <c r="C110" s="66" t="s">
        <v>102</v>
      </c>
      <c r="D110" s="67" t="s">
        <v>375</v>
      </c>
      <c r="E110" s="70" t="str">
        <f>IFERROR(INDEX([1]!Tabla1[#Data],MATCH(C110,INDEX([1]!Tabla1[#Data],,MATCH($C$9,[1]!Tabla1[#Headers],0)),0),MATCH($E$9,[1]!Tabla1[#Headers],0)),"")</f>
        <v>und</v>
      </c>
      <c r="F110" s="70">
        <f>'[2]CATALOGO DE PROYECTO'!$H$111</f>
        <v>4032</v>
      </c>
      <c r="G110" s="71"/>
      <c r="H110" s="71"/>
      <c r="I110" s="31"/>
    </row>
    <row r="111" spans="2:9" ht="25.5" x14ac:dyDescent="0.25">
      <c r="B111" s="26" t="s">
        <v>7</v>
      </c>
      <c r="C111" s="66" t="s">
        <v>103</v>
      </c>
      <c r="D111" s="67" t="s">
        <v>376</v>
      </c>
      <c r="E111" s="70" t="str">
        <f>IFERROR(INDEX([1]!Tabla1[#Data],MATCH(C111,INDEX([1]!Tabla1[#Data],,MATCH($C$9,[1]!Tabla1[#Headers],0)),0),MATCH($E$9,[1]!Tabla1[#Headers],0)),"")</f>
        <v>und</v>
      </c>
      <c r="F111" s="70">
        <f>'[2]CATALOGO DE PROYECTO'!$H$112</f>
        <v>4224</v>
      </c>
      <c r="G111" s="71"/>
      <c r="H111" s="71"/>
      <c r="I111" s="31"/>
    </row>
    <row r="112" spans="2:9" s="36" customFormat="1" ht="60.75" customHeight="1" x14ac:dyDescent="0.25">
      <c r="B112" s="26" t="s">
        <v>7</v>
      </c>
      <c r="C112" s="66" t="s">
        <v>104</v>
      </c>
      <c r="D112" s="67" t="str">
        <f>IFERROR(INDEX([1]!Tabla1[#Data],MATCH(C112,INDEX([1]!Tabla1[#Data],,MATCH($C$9,[1]!Tabla1[#Headers],0)),0),MATCH($D$9,[1]!Tabla1[#Headers],0)),"")</f>
        <v>SUMINISTRO E INSTALACION DE CONEXIÓN PILAR A ESTRUCTURA METALICA DE CUBIERTA - ACERO INOXIDABLE E=  PLATINA DE 0,25*0,25*3/8" PARA BASE Y PLATINA DE 0,20*0,22*3/8" PARA LATERALES. SEGUN DISEÑO ESTRUCTURAL. Incluye la proteccion y pinturas para prevenir corrosion, la Mano de Obra, Equipo y Herramientas necesarias para su perfecta ejecucion.</v>
      </c>
      <c r="E112" s="70" t="str">
        <f>IFERROR(INDEX([1]!Tabla1[#Data],MATCH(C112,INDEX([1]!Tabla1[#Data],,MATCH($C$9,[1]!Tabla1[#Headers],0)),0),MATCH($E$9,[1]!Tabla1[#Headers],0)),"")</f>
        <v>kg</v>
      </c>
      <c r="F112" s="70">
        <f>'[2]CATALOGO DE PROYECTO'!$H$113</f>
        <v>444.5</v>
      </c>
      <c r="G112" s="71"/>
      <c r="H112" s="71"/>
      <c r="I112" s="31"/>
    </row>
    <row r="113" spans="2:9" s="36" customFormat="1" ht="50.25" customHeight="1" x14ac:dyDescent="0.25">
      <c r="B113" s="26" t="s">
        <v>7</v>
      </c>
      <c r="C113" s="66" t="s">
        <v>105</v>
      </c>
      <c r="D113" s="67" t="str">
        <f>IFERROR(INDEX([1]!Tabla1[#Data],MATCH(C113,INDEX([1]!Tabla1[#Data],,MATCH($C$9,[1]!Tabla1[#Headers],0)),0),MATCH($D$9,[1]!Tabla1[#Headers],0)),"")</f>
        <v>SUMINISTRO E INSTALACION DE CONEXIÓN PARA PIE DE PILAR - ACERO INOXIDABLE - E=  PLATINA DE 0,45*0,45*3/8" PARA BASE Y PLATINA DE 0,20*0,22*3/8" PARA LATERALES.SEGUN DISEÑO ESTRUCTURAL Incluye la proteccion y pinturas para prevenir corrosion, la Mano de Obra, Equipo y Herramientas necesarias para su perfecta ejecucion.</v>
      </c>
      <c r="E113" s="70" t="str">
        <f>IFERROR(INDEX([1]!Tabla1[#Data],MATCH(C113,INDEX([1]!Tabla1[#Data],,MATCH($C$9,[1]!Tabla1[#Headers],0)),0),MATCH($E$9,[1]!Tabla1[#Headers],0)),"")</f>
        <v>kg</v>
      </c>
      <c r="F113" s="70">
        <f>'[2]CATALOGO DE PROYECTO'!$H$114</f>
        <v>1072.3599999999999</v>
      </c>
      <c r="G113" s="71"/>
      <c r="H113" s="71"/>
      <c r="I113" s="31"/>
    </row>
    <row r="114" spans="2:9" ht="54.75" customHeight="1" x14ac:dyDescent="0.25">
      <c r="B114" s="26" t="s">
        <v>7</v>
      </c>
      <c r="C114" s="66" t="s">
        <v>106</v>
      </c>
      <c r="D114" s="67" t="str">
        <f>IFERROR(INDEX([1]!Tabla1[#Data],MATCH(C114,INDEX([1]!Tabla1[#Data],,MATCH($C$9,[1]!Tabla1[#Headers],0)),0),MATCH($D$9,[1]!Tabla1[#Headers],0)),"")</f>
        <v>SUMINISTRO E INSTALACION DE PLATINAS ANGULARES - ACERO INOXIDABLE - E=0,34*0,15*3/8" PARA UNION DE VIGAS A VIGUETAS. SEGUN DISEÑO ESTRUCTURAL Incluye la proteccion y pinturas para prevenir corrosion, la Mano de Obra, Equipo y Herramientas necesarias para su perfecta ejecucion.</v>
      </c>
      <c r="E114" s="70" t="str">
        <f>IFERROR(INDEX([1]!Tabla1[#Data],MATCH(C114,INDEX([1]!Tabla1[#Data],,MATCH($C$9,[1]!Tabla1[#Headers],0)),0),MATCH($E$9,[1]!Tabla1[#Headers],0)),"")</f>
        <v>kg</v>
      </c>
      <c r="F114" s="70">
        <f>'[2]CATALOGO DE PROYECTO'!$H$115</f>
        <v>4209.92</v>
      </c>
      <c r="G114" s="71"/>
      <c r="H114" s="71"/>
      <c r="I114" s="31"/>
    </row>
    <row r="115" spans="2:9" ht="49.5" customHeight="1" x14ac:dyDescent="0.25">
      <c r="B115" s="26" t="s">
        <v>7</v>
      </c>
      <c r="C115" s="66" t="s">
        <v>107</v>
      </c>
      <c r="D115" s="67" t="str">
        <f>IFERROR(INDEX([1]!Tabla1[#Data],MATCH(C115,INDEX([1]!Tabla1[#Data],,MATCH($C$9,[1]!Tabla1[#Headers],0)),0),MATCH($D$9,[1]!Tabla1[#Headers],0)),"")</f>
        <v>SUMINISTRO E INSTALACION DE PLATINAS ANGULARES - ACERO INOXIDABLE - E=0,34*0,20*3/8" PARA UNION DE COLUMNAS A  VIGAS. SEGUN DISEÑO ESTRUCTURAL Incluye la proteccion y pinturas para prevenir corrosion, la Mano de Obra, Equipo y Herramientas necesarias para su perfecta ejecucion.</v>
      </c>
      <c r="E115" s="70" t="str">
        <f>IFERROR(INDEX([1]!Tabla1[#Data],MATCH(C115,INDEX([1]!Tabla1[#Data],,MATCH($C$9,[1]!Tabla1[#Headers],0)),0),MATCH($E$9,[1]!Tabla1[#Headers],0)),"")</f>
        <v>kg</v>
      </c>
      <c r="F115" s="70">
        <f>'[2]CATALOGO DE PROYECTO'!$H$116</f>
        <v>1622.4</v>
      </c>
      <c r="G115" s="71"/>
      <c r="H115" s="71"/>
      <c r="I115" s="31"/>
    </row>
    <row r="116" spans="2:9" ht="44.25" customHeight="1" x14ac:dyDescent="0.25">
      <c r="B116" s="26" t="s">
        <v>7</v>
      </c>
      <c r="C116" s="66" t="s">
        <v>108</v>
      </c>
      <c r="D116" s="67" t="str">
        <f>IFERROR(INDEX([1]!Tabla1[#Data],MATCH(C116,INDEX([1]!Tabla1[#Data],,MATCH($C$9,[1]!Tabla1[#Headers],0)),0),MATCH($D$9,[1]!Tabla1[#Headers],0)),"")</f>
        <v>SUMINISTRO E INSTALACION DE PLATINAS ANGULARES - ACERO INOXIDABLE - E=0,34*0,20*3/8" PARA UNION DE PEDESTALES A  VIGAS. SEGUN DISEÑO ESTRUCTURAL Incluye la proteccion y pinturas para prevenir corrosion, la Mano de Obra, Equipo y Herramientas necesarias para su perfecta ejecucion.</v>
      </c>
      <c r="E116" s="70" t="str">
        <f>IFERROR(INDEX([1]!Tabla1[#Data],MATCH(C116,INDEX([1]!Tabla1[#Data],,MATCH($C$9,[1]!Tabla1[#Headers],0)),0),MATCH($E$9,[1]!Tabla1[#Headers],0)),"")</f>
        <v>kg</v>
      </c>
      <c r="F116" s="70">
        <f>'[2]CATALOGO DE PROYECTO'!$H$117</f>
        <v>273.77999999999997</v>
      </c>
      <c r="G116" s="71"/>
      <c r="H116" s="71"/>
      <c r="I116" s="31"/>
    </row>
    <row r="117" spans="2:9" ht="25.5" x14ac:dyDescent="0.25">
      <c r="B117" s="26" t="s">
        <v>7</v>
      </c>
      <c r="C117" s="66" t="s">
        <v>109</v>
      </c>
      <c r="D117" s="67" t="str">
        <f>IFERROR(INDEX([1]!Tabla1[#Data],MATCH(C117,INDEX([1]!Tabla1[#Data],,MATCH($C$9,[1]!Tabla1[#Headers],0)),0),MATCH($D$9,[1]!Tabla1[#Headers],0)),"")</f>
        <v>SUMINISTRO E INSTALACION DE TORNILO CABEZA TRONCOCONICA PARA PLACAS - ACERO AL CARBON CON REVESTIMIENTO ANTICORROSIVO REVODIP - DIAM 5 A 10 mm Long 40 A 100 mm - Corrosidad C4 - ROTHOBLASS - HBS + EVO</v>
      </c>
      <c r="E117" s="70" t="str">
        <f>IFERROR(INDEX([1]!Tabla1[#Data],MATCH(C117,INDEX([1]!Tabla1[#Data],,MATCH($C$9,[1]!Tabla1[#Headers],0)),0),MATCH($E$9,[1]!Tabla1[#Headers],0)),"")</f>
        <v>und</v>
      </c>
      <c r="F117" s="70">
        <f>'[2]CATALOGO DE PROYECTO'!$H$118</f>
        <v>130</v>
      </c>
      <c r="G117" s="71"/>
      <c r="H117" s="71"/>
      <c r="I117" s="31"/>
    </row>
    <row r="118" spans="2:9" hidden="1" x14ac:dyDescent="0.25">
      <c r="B118" s="32" t="s">
        <v>26</v>
      </c>
      <c r="C118" s="68"/>
      <c r="D118" s="69" t="s">
        <v>110</v>
      </c>
      <c r="E118" s="68"/>
      <c r="F118" s="68"/>
      <c r="G118" s="72"/>
      <c r="H118" s="72"/>
      <c r="I118" s="35"/>
    </row>
    <row r="119" spans="2:9" x14ac:dyDescent="0.25">
      <c r="B119" s="22"/>
      <c r="C119" s="58">
        <v>6</v>
      </c>
      <c r="D119" s="59" t="str">
        <f>IFERROR(INDEX([1]!Tabla1[#Data],MATCH(C119,INDEX([1]!Tabla1[#Data],,MATCH($C$9,[1]!Tabla1[#Headers],0)),0),MATCH($D$9,[1]!Tabla1[#Headers],0)),"")</f>
        <v>PAÑETES</v>
      </c>
      <c r="E119" s="60"/>
      <c r="F119" s="60"/>
      <c r="G119" s="61"/>
      <c r="H119" s="61"/>
      <c r="I119" s="25"/>
    </row>
    <row r="120" spans="2:9" x14ac:dyDescent="0.25">
      <c r="B120" s="22"/>
      <c r="C120" s="62" t="s">
        <v>111</v>
      </c>
      <c r="D120" s="63" t="str">
        <f>IFERROR(INDEX([1]!Tabla1[#Data],MATCH(C120,INDEX([1]!Tabla1[#Data],,MATCH($C$9,[1]!Tabla1[#Headers],0)),0),MATCH($D$9,[1]!Tabla1[#Headers],0)),"")</f>
        <v>PAÑETES EXTERIORES</v>
      </c>
      <c r="E120" s="64"/>
      <c r="F120" s="64"/>
      <c r="G120" s="65"/>
      <c r="H120" s="65"/>
      <c r="I120" s="25" t="e">
        <f ca="1">(#REF!*100%)/Tabla8[[#Totals],[Cantidad4]]</f>
        <v>#REF!</v>
      </c>
    </row>
    <row r="121" spans="2:9" x14ac:dyDescent="0.25">
      <c r="B121" s="26" t="s">
        <v>7</v>
      </c>
      <c r="C121" s="66" t="s">
        <v>112</v>
      </c>
      <c r="D121" s="67" t="str">
        <f>IFERROR(INDEX([1]!Tabla1[#Data],MATCH(C121,INDEX([1]!Tabla1[#Data],,MATCH($C$9,[1]!Tabla1[#Headers],0)),0),MATCH($D$9,[1]!Tabla1[#Headers],0)),"")</f>
        <v>SUMINISTRO E INSTALACION DE PAÑETE EXTERIOR IMPERMEABILIZADO MUROS X M2 - Muros de Bloque Concreto</v>
      </c>
      <c r="E121" s="70" t="str">
        <f>IFERROR(INDEX([1]!Tabla1[#Data],MATCH(C121,INDEX([1]!Tabla1[#Data],,MATCH($C$9,[1]!Tabla1[#Headers],0)),0),MATCH($E$9,[1]!Tabla1[#Headers],0)),"")</f>
        <v>m²</v>
      </c>
      <c r="F121" s="70">
        <v>7.07</v>
      </c>
      <c r="G121" s="71"/>
      <c r="H121" s="71"/>
      <c r="I121" s="31"/>
    </row>
    <row r="122" spans="2:9" x14ac:dyDescent="0.25">
      <c r="B122" s="26" t="s">
        <v>7</v>
      </c>
      <c r="C122" s="66" t="s">
        <v>113</v>
      </c>
      <c r="D122" s="67" t="str">
        <f>IFERROR(INDEX([1]!Tabla1[#Data],MATCH(C122,INDEX([1]!Tabla1[#Data],,MATCH($C$9,[1]!Tabla1[#Headers],0)),0),MATCH($D$9,[1]!Tabla1[#Headers],0)),"")</f>
        <v>SUMINISTRO E INSTALACION DE PAÑETE EXTERIOR IMPERMEABILIZADO MUROS X ML - Muros de Bloque Concreto</v>
      </c>
      <c r="E122" s="70" t="str">
        <f>IFERROR(INDEX([1]!Tabla1[#Data],MATCH(C122,INDEX([1]!Tabla1[#Data],,MATCH($C$9,[1]!Tabla1[#Headers],0)),0),MATCH($E$9,[1]!Tabla1[#Headers],0)),"")</f>
        <v>m</v>
      </c>
      <c r="F122" s="70">
        <v>1.71</v>
      </c>
      <c r="G122" s="71"/>
      <c r="H122" s="71"/>
      <c r="I122" s="31"/>
    </row>
    <row r="123" spans="2:9" x14ac:dyDescent="0.25">
      <c r="B123" s="22"/>
      <c r="C123" s="62" t="s">
        <v>114</v>
      </c>
      <c r="D123" s="63" t="str">
        <f>IFERROR(INDEX([1]!Tabla1[#Data],MATCH(C123,INDEX([1]!Tabla1[#Data],,MATCH($C$9,[1]!Tabla1[#Headers],0)),0),MATCH($D$9,[1]!Tabla1[#Headers],0)),"")</f>
        <v>PAÑETE OTROS ELEMENTOS</v>
      </c>
      <c r="E123" s="64"/>
      <c r="F123" s="64"/>
      <c r="G123" s="65"/>
      <c r="H123" s="65"/>
      <c r="I123" s="25" t="e">
        <f ca="1">(#REF!*100%)/Tabla8[[#Totals],[Cantidad4]]</f>
        <v>#REF!</v>
      </c>
    </row>
    <row r="124" spans="2:9" x14ac:dyDescent="0.25">
      <c r="B124" s="26" t="s">
        <v>7</v>
      </c>
      <c r="C124" s="66" t="s">
        <v>115</v>
      </c>
      <c r="D124" s="67" t="str">
        <f>IFERROR(INDEX([1]!Tabla1[#Data],MATCH(C124,INDEX([1]!Tabla1[#Data],,MATCH($C$9,[1]!Tabla1[#Headers],0)),0),MATCH($D$9,[1]!Tabla1[#Headers],0)),"")</f>
        <v>SUMINISTRO E INSTALACION DE PAÑETE IMPERMEABILIZADO MUROS TANQUE X M2</v>
      </c>
      <c r="E124" s="70" t="str">
        <f>IFERROR(INDEX([1]!Tabla1[#Data],MATCH(C124,INDEX([1]!Tabla1[#Data],,MATCH($C$9,[1]!Tabla1[#Headers],0)),0),MATCH($E$9,[1]!Tabla1[#Headers],0)),"")</f>
        <v>m²</v>
      </c>
      <c r="F124" s="70">
        <v>60.45</v>
      </c>
      <c r="G124" s="71"/>
      <c r="H124" s="71"/>
      <c r="I124" s="31"/>
    </row>
    <row r="125" spans="2:9" hidden="1" x14ac:dyDescent="0.25">
      <c r="B125" s="32" t="s">
        <v>26</v>
      </c>
      <c r="C125" s="68"/>
      <c r="D125" s="69" t="s">
        <v>116</v>
      </c>
      <c r="E125" s="68"/>
      <c r="F125" s="68"/>
      <c r="G125" s="72"/>
      <c r="H125" s="72"/>
      <c r="I125" s="35"/>
    </row>
    <row r="126" spans="2:9" x14ac:dyDescent="0.25">
      <c r="B126" s="22"/>
      <c r="C126" s="58">
        <v>8</v>
      </c>
      <c r="D126" s="59" t="str">
        <f>IFERROR(INDEX([1]!Tabla1[#Data],MATCH(C126,INDEX([1]!Tabla1[#Data],,MATCH($C$9,[1]!Tabla1[#Headers],0)),0),MATCH($D$9,[1]!Tabla1[#Headers],0)),"")</f>
        <v>INSTALACION HIDROSANITARIA, INCENDIO Y DE GAS</v>
      </c>
      <c r="E126" s="60"/>
      <c r="F126" s="60"/>
      <c r="G126" s="61"/>
      <c r="H126" s="61"/>
      <c r="I126" s="25"/>
    </row>
    <row r="127" spans="2:9" x14ac:dyDescent="0.25">
      <c r="B127" s="22"/>
      <c r="C127" s="62">
        <v>8.5</v>
      </c>
      <c r="D127" s="63" t="str">
        <f>IFERROR(INDEX([1]!Tabla1[#Data],MATCH(C127,INDEX([1]!Tabla1[#Data],,MATCH($C$9,[1]!Tabla1[#Headers],0)),0),MATCH($D$9,[1]!Tabla1[#Headers],0)),"")</f>
        <v>CONEXIONES CUARTO DE BOMBAS SUMINISTRO AGUA FRIA</v>
      </c>
      <c r="E127" s="64"/>
      <c r="F127" s="64"/>
      <c r="G127" s="65"/>
      <c r="H127" s="65"/>
      <c r="I127" s="25" t="e">
        <f ca="1">(#REF!*100%)/Tabla8[[#Totals],[Cantidad4]]</f>
        <v>#REF!</v>
      </c>
    </row>
    <row r="128" spans="2:9" x14ac:dyDescent="0.25">
      <c r="B128" s="26" t="s">
        <v>7</v>
      </c>
      <c r="C128" s="66" t="s">
        <v>117</v>
      </c>
      <c r="D128" s="67" t="str">
        <f>IFERROR(INDEX([1]!Tabla1[#Data],MATCH(C128,INDEX([1]!Tabla1[#Data],,MATCH($C$9,[1]!Tabla1[#Headers],0)),0),MATCH($D$9,[1]!Tabla1[#Headers],0)),"")</f>
        <v>SUMINISTRO E INSTALACIÓN  TUBERíA PVC-P RDE=21 DIAM= 1"</v>
      </c>
      <c r="E128" s="70" t="str">
        <f>IFERROR(INDEX([1]!Tabla1[#Data],MATCH(C128,INDEX([1]!Tabla1[#Data],,MATCH($C$9,[1]!Tabla1[#Headers],0)),0),MATCH($E$9,[1]!Tabla1[#Headers],0)),"")</f>
        <v>m</v>
      </c>
      <c r="F128" s="70">
        <f>'[2]CATALOGO DE PROYECTO'!$H$127</f>
        <v>11.39</v>
      </c>
      <c r="G128" s="71"/>
      <c r="H128" s="71"/>
      <c r="I128" s="31"/>
    </row>
    <row r="129" spans="2:9" x14ac:dyDescent="0.25">
      <c r="B129" s="26" t="s">
        <v>7</v>
      </c>
      <c r="C129" s="66" t="s">
        <v>118</v>
      </c>
      <c r="D129" s="67" t="str">
        <f>IFERROR(INDEX([1]!Tabla1[#Data],MATCH(C129,INDEX([1]!Tabla1[#Data],,MATCH($C$9,[1]!Tabla1[#Headers],0)),0),MATCH($D$9,[1]!Tabla1[#Headers],0)),"")</f>
        <v>SUMINISTRO E INSTALACIÓN  TUBERíA PVC-P RDE=11 DIAM= 3/4"</v>
      </c>
      <c r="E129" s="70" t="str">
        <f>IFERROR(INDEX([1]!Tabla1[#Data],MATCH(C129,INDEX([1]!Tabla1[#Data],,MATCH($C$9,[1]!Tabla1[#Headers],0)),0),MATCH($E$9,[1]!Tabla1[#Headers],0)),"")</f>
        <v>m</v>
      </c>
      <c r="F129" s="70">
        <f>'[2]CATALOGO DE PROYECTO'!$H$128</f>
        <v>1.93</v>
      </c>
      <c r="G129" s="71"/>
      <c r="H129" s="71"/>
      <c r="I129" s="31"/>
    </row>
    <row r="130" spans="2:9" x14ac:dyDescent="0.25">
      <c r="B130" s="26" t="s">
        <v>7</v>
      </c>
      <c r="C130" s="66" t="s">
        <v>119</v>
      </c>
      <c r="D130" s="67" t="str">
        <f>IFERROR(INDEX([1]!Tabla1[#Data],MATCH(C130,INDEX([1]!Tabla1[#Data],,MATCH($C$9,[1]!Tabla1[#Headers],0)),0),MATCH($D$9,[1]!Tabla1[#Headers],0)),"")</f>
        <v>SUMINISTRO E INSTALACIÓN  TUBERíA PVC-P RDE=9   DIAM= 1/2"</v>
      </c>
      <c r="E130" s="70" t="str">
        <f>IFERROR(INDEX([1]!Tabla1[#Data],MATCH(C130,INDEX([1]!Tabla1[#Data],,MATCH($C$9,[1]!Tabla1[#Headers],0)),0),MATCH($E$9,[1]!Tabla1[#Headers],0)),"")</f>
        <v>m</v>
      </c>
      <c r="F130" s="70">
        <f>'[2]CATALOGO DE PROYECTO'!$H$129</f>
        <v>6.71</v>
      </c>
      <c r="G130" s="71"/>
      <c r="H130" s="71"/>
      <c r="I130" s="31"/>
    </row>
    <row r="131" spans="2:9" x14ac:dyDescent="0.25">
      <c r="B131" s="26" t="s">
        <v>7</v>
      </c>
      <c r="C131" s="66" t="s">
        <v>120</v>
      </c>
      <c r="D131" s="67" t="str">
        <f>IFERROR(INDEX([1]!Tabla1[#Data],MATCH(C131,INDEX([1]!Tabla1[#Data],,MATCH($C$9,[1]!Tabla1[#Headers],0)),0),MATCH($D$9,[1]!Tabla1[#Headers],0)),"")</f>
        <v>SUMINISTRO E INSTALACIÓN  ACCESORIOS PVC-P DIAM= 1"</v>
      </c>
      <c r="E131" s="70" t="str">
        <f>IFERROR(INDEX([1]!Tabla1[#Data],MATCH(C131,INDEX([1]!Tabla1[#Data],,MATCH($C$9,[1]!Tabla1[#Headers],0)),0),MATCH($E$9,[1]!Tabla1[#Headers],0)),"")</f>
        <v>und</v>
      </c>
      <c r="F131" s="70">
        <f>'[2]CATALOGO DE PROYECTO'!$H$130</f>
        <v>11</v>
      </c>
      <c r="G131" s="71"/>
      <c r="H131" s="71"/>
      <c r="I131" s="31"/>
    </row>
    <row r="132" spans="2:9" x14ac:dyDescent="0.25">
      <c r="B132" s="26" t="s">
        <v>7</v>
      </c>
      <c r="C132" s="66" t="s">
        <v>121</v>
      </c>
      <c r="D132" s="67" t="str">
        <f>IFERROR(INDEX([1]!Tabla1[#Data],MATCH(C132,INDEX([1]!Tabla1[#Data],,MATCH($C$9,[1]!Tabla1[#Headers],0)),0),MATCH($D$9,[1]!Tabla1[#Headers],0)),"")</f>
        <v>SUMINISTRO E INSTALACIÓN  ACCESORIOS PVC-P DIAM= 3/4"</v>
      </c>
      <c r="E132" s="70" t="str">
        <f>IFERROR(INDEX([1]!Tabla1[#Data],MATCH(C132,INDEX([1]!Tabla1[#Data],,MATCH($C$9,[1]!Tabla1[#Headers],0)),0),MATCH($E$9,[1]!Tabla1[#Headers],0)),"")</f>
        <v>und</v>
      </c>
      <c r="F132" s="70">
        <f>'[2]CATALOGO DE PROYECTO'!$H$131</f>
        <v>4</v>
      </c>
      <c r="G132" s="71"/>
      <c r="H132" s="71"/>
      <c r="I132" s="31"/>
    </row>
    <row r="133" spans="2:9" x14ac:dyDescent="0.25">
      <c r="B133" s="26" t="s">
        <v>7</v>
      </c>
      <c r="C133" s="66" t="s">
        <v>122</v>
      </c>
      <c r="D133" s="67" t="str">
        <f>IFERROR(INDEX([1]!Tabla1[#Data],MATCH(C133,INDEX([1]!Tabla1[#Data],,MATCH($C$9,[1]!Tabla1[#Headers],0)),0),MATCH($D$9,[1]!Tabla1[#Headers],0)),"")</f>
        <v>SUMINISTRO E INSTALACIÓN  ACCESORIOS PVC-P DIAM= 1/2"</v>
      </c>
      <c r="E133" s="70" t="str">
        <f>IFERROR(INDEX([1]!Tabla1[#Data],MATCH(C133,INDEX([1]!Tabla1[#Data],,MATCH($C$9,[1]!Tabla1[#Headers],0)),0),MATCH($E$9,[1]!Tabla1[#Headers],0)),"")</f>
        <v>und</v>
      </c>
      <c r="F133" s="70">
        <f>'[2]CATALOGO DE PROYECTO'!$H$132</f>
        <v>4</v>
      </c>
      <c r="G133" s="71"/>
      <c r="H133" s="71"/>
      <c r="I133" s="31"/>
    </row>
    <row r="134" spans="2:9" x14ac:dyDescent="0.25">
      <c r="B134" s="26" t="s">
        <v>7</v>
      </c>
      <c r="C134" s="66" t="s">
        <v>123</v>
      </c>
      <c r="D134" s="67" t="str">
        <f>IFERROR(INDEX([1]!Tabla1[#Data],MATCH(C134,INDEX([1]!Tabla1[#Data],,MATCH($C$9,[1]!Tabla1[#Headers],0)),0),MATCH($D$9,[1]!Tabla1[#Headers],0)),"")</f>
        <v>SUMINISTRO E INSTALACIÓN  CHEQUE  HIDRO DIAM= 1/2"</v>
      </c>
      <c r="E134" s="70" t="str">
        <f>IFERROR(INDEX([1]!Tabla1[#Data],MATCH(C134,INDEX([1]!Tabla1[#Data],,MATCH($C$9,[1]!Tabla1[#Headers],0)),0),MATCH($E$9,[1]!Tabla1[#Headers],0)),"")</f>
        <v>und</v>
      </c>
      <c r="F134" s="70">
        <f>'[2]CATALOGO DE PROYECTO'!$H$133</f>
        <v>3</v>
      </c>
      <c r="G134" s="71"/>
      <c r="H134" s="71"/>
      <c r="I134" s="31"/>
    </row>
    <row r="135" spans="2:9" x14ac:dyDescent="0.25">
      <c r="B135" s="26" t="s">
        <v>7</v>
      </c>
      <c r="C135" s="66" t="s">
        <v>124</v>
      </c>
      <c r="D135" s="67" t="str">
        <f>IFERROR(INDEX([1]!Tabla1[#Data],MATCH(C135,INDEX([1]!Tabla1[#Data],,MATCH($C$9,[1]!Tabla1[#Headers],0)),0),MATCH($D$9,[1]!Tabla1[#Headers],0)),"")</f>
        <v>SUMINISTRO E INSTALACIÓN VALVULA DE PIE Y CANASTILLA EN HIERRO FUNDIDO ROSCA NPT O SIMILAR 3/4"</v>
      </c>
      <c r="E135" s="70" t="str">
        <f>IFERROR(INDEX([1]!Tabla1[#Data],MATCH(C135,INDEX([1]!Tabla1[#Data],,MATCH($C$9,[1]!Tabla1[#Headers],0)),0),MATCH($E$9,[1]!Tabla1[#Headers],0)),"")</f>
        <v>und</v>
      </c>
      <c r="F135" s="70">
        <f>'[2]CATALOGO DE PROYECTO'!$H$134</f>
        <v>1</v>
      </c>
      <c r="G135" s="71"/>
      <c r="H135" s="71"/>
      <c r="I135" s="31"/>
    </row>
    <row r="136" spans="2:9" x14ac:dyDescent="0.25">
      <c r="B136" s="26" t="s">
        <v>7</v>
      </c>
      <c r="C136" s="66" t="s">
        <v>125</v>
      </c>
      <c r="D136" s="67" t="str">
        <f>IFERROR(INDEX([1]!Tabla1[#Data],MATCH(C136,INDEX([1]!Tabla1[#Data],,MATCH($C$9,[1]!Tabla1[#Headers],0)),0),MATCH($D$9,[1]!Tabla1[#Headers],0)),"")</f>
        <v>SUMINISTRO E INSTALACIÓN  REGISTRO CORTINA  DIAM= 1" CUERPO EN BRONCE ROSCA NPT</v>
      </c>
      <c r="E136" s="70" t="str">
        <f>IFERROR(INDEX([1]!Tabla1[#Data],MATCH(C136,INDEX([1]!Tabla1[#Data],,MATCH($C$9,[1]!Tabla1[#Headers],0)),0),MATCH($E$9,[1]!Tabla1[#Headers],0)),"")</f>
        <v>und</v>
      </c>
      <c r="F136" s="70">
        <f>'[2]CATALOGO DE PROYECTO'!$H$135</f>
        <v>1</v>
      </c>
      <c r="G136" s="71"/>
      <c r="H136" s="71"/>
      <c r="I136" s="31"/>
    </row>
    <row r="137" spans="2:9" x14ac:dyDescent="0.25">
      <c r="B137" s="26" t="s">
        <v>7</v>
      </c>
      <c r="C137" s="66" t="s">
        <v>126</v>
      </c>
      <c r="D137" s="67" t="str">
        <f>IFERROR(INDEX([1]!Tabla1[#Data],MATCH(C137,INDEX([1]!Tabla1[#Data],,MATCH($C$9,[1]!Tabla1[#Headers],0)),0),MATCH($D$9,[1]!Tabla1[#Headers],0)),"")</f>
        <v>SUMINISTRO E INSTALACIÓN  REGISTRO CORTINA  DIAM= 3/4" CUERPO EN BRONCE ROSCA NPT</v>
      </c>
      <c r="E137" s="70" t="str">
        <f>IFERROR(INDEX([1]!Tabla1[#Data],MATCH(C137,INDEX([1]!Tabla1[#Data],,MATCH($C$9,[1]!Tabla1[#Headers],0)),0),MATCH($E$9,[1]!Tabla1[#Headers],0)),"")</f>
        <v>und</v>
      </c>
      <c r="F137" s="70">
        <f>'[2]CATALOGO DE PROYECTO'!$H$136</f>
        <v>3</v>
      </c>
      <c r="G137" s="71"/>
      <c r="H137" s="71"/>
      <c r="I137" s="31"/>
    </row>
    <row r="138" spans="2:9" x14ac:dyDescent="0.25">
      <c r="B138" s="26" t="s">
        <v>7</v>
      </c>
      <c r="C138" s="66" t="s">
        <v>127</v>
      </c>
      <c r="D138" s="67" t="str">
        <f>IFERROR(INDEX([1]!Tabla1[#Data],MATCH(C138,INDEX([1]!Tabla1[#Data],,MATCH($C$9,[1]!Tabla1[#Headers],0)),0),MATCH($D$9,[1]!Tabla1[#Headers],0)),"")</f>
        <v>SUMINISTRO E INSTALACIÓN  REGISTRO CORTINA  DIAM= 1/2" CUERPO EN BRONCE ROSCA NPT</v>
      </c>
      <c r="E138" s="70" t="str">
        <f>IFERROR(INDEX([1]!Tabla1[#Data],MATCH(C138,INDEX([1]!Tabla1[#Data],,MATCH($C$9,[1]!Tabla1[#Headers],0)),0),MATCH($E$9,[1]!Tabla1[#Headers],0)),"")</f>
        <v>und</v>
      </c>
      <c r="F138" s="70">
        <f>'[2]CATALOGO DE PROYECTO'!$H$137</f>
        <v>3</v>
      </c>
      <c r="G138" s="71"/>
      <c r="H138" s="71"/>
      <c r="I138" s="31"/>
    </row>
    <row r="139" spans="2:9" x14ac:dyDescent="0.25">
      <c r="B139" s="26" t="s">
        <v>7</v>
      </c>
      <c r="C139" s="66" t="s">
        <v>128</v>
      </c>
      <c r="D139" s="67" t="str">
        <f>IFERROR(INDEX([1]!Tabla1[#Data],MATCH(C139,INDEX([1]!Tabla1[#Data],,MATCH($C$9,[1]!Tabla1[#Headers],0)),0),MATCH($D$9,[1]!Tabla1[#Headers],0)),"")</f>
        <v>SUMINISTRO E INSTALACIÓN  SOPORTE TIPO PERA DIAM= 1"</v>
      </c>
      <c r="E139" s="70" t="str">
        <f>IFERROR(INDEX([1]!Tabla1[#Data],MATCH(C139,INDEX([1]!Tabla1[#Data],,MATCH($C$9,[1]!Tabla1[#Headers],0)),0),MATCH($E$9,[1]!Tabla1[#Headers],0)),"")</f>
        <v>und</v>
      </c>
      <c r="F139" s="70">
        <f>'[2]CATALOGO DE PROYECTO'!$H$138</f>
        <v>2</v>
      </c>
      <c r="G139" s="71"/>
      <c r="H139" s="71"/>
      <c r="I139" s="31"/>
    </row>
    <row r="140" spans="2:9" x14ac:dyDescent="0.25">
      <c r="B140" s="26" t="s">
        <v>7</v>
      </c>
      <c r="C140" s="66" t="s">
        <v>129</v>
      </c>
      <c r="D140" s="67" t="str">
        <f>IFERROR(INDEX([1]!Tabla1[#Data],MATCH(C140,INDEX([1]!Tabla1[#Data],,MATCH($C$9,[1]!Tabla1[#Headers],0)),0),MATCH($D$9,[1]!Tabla1[#Headers],0)),"")</f>
        <v>SUMINISTRO E INSTALACIÓN  SOPORTE TIPO PERA DIAM= 3/4"</v>
      </c>
      <c r="E140" s="70" t="str">
        <f>IFERROR(INDEX([1]!Tabla1[#Data],MATCH(C140,INDEX([1]!Tabla1[#Data],,MATCH($C$9,[1]!Tabla1[#Headers],0)),0),MATCH($E$9,[1]!Tabla1[#Headers],0)),"")</f>
        <v>und</v>
      </c>
      <c r="F140" s="70">
        <f>'[2]CATALOGO DE PROYECTO'!$H$139</f>
        <v>1</v>
      </c>
      <c r="G140" s="71"/>
      <c r="H140" s="71"/>
      <c r="I140" s="31"/>
    </row>
    <row r="141" spans="2:9" x14ac:dyDescent="0.25">
      <c r="B141" s="26" t="s">
        <v>7</v>
      </c>
      <c r="C141" s="66" t="s">
        <v>130</v>
      </c>
      <c r="D141" s="67" t="str">
        <f>IFERROR(INDEX([1]!Tabla1[#Data],MATCH(C141,INDEX([1]!Tabla1[#Data],,MATCH($C$9,[1]!Tabla1[#Headers],0)),0),MATCH($D$9,[1]!Tabla1[#Headers],0)),"")</f>
        <v>SUMINISTRO E INSTALACIÓN  SOPORTE TIPO PERA DIAM= 1/2"</v>
      </c>
      <c r="E141" s="70" t="str">
        <f>IFERROR(INDEX([1]!Tabla1[#Data],MATCH(C141,INDEX([1]!Tabla1[#Data],,MATCH($C$9,[1]!Tabla1[#Headers],0)),0),MATCH($E$9,[1]!Tabla1[#Headers],0)),"")</f>
        <v>und</v>
      </c>
      <c r="F141" s="70">
        <f>'[2]CATALOGO DE PROYECTO'!$H$140</f>
        <v>3</v>
      </c>
      <c r="G141" s="71"/>
      <c r="H141" s="71"/>
      <c r="I141" s="31"/>
    </row>
    <row r="142" spans="2:9" x14ac:dyDescent="0.25">
      <c r="B142" s="26" t="s">
        <v>7</v>
      </c>
      <c r="C142" s="66" t="s">
        <v>131</v>
      </c>
      <c r="D142" s="67" t="str">
        <f>IFERROR(INDEX([1]!Tabla1[#Data],MATCH(C142,INDEX([1]!Tabla1[#Data],,MATCH($C$9,[1]!Tabla1[#Headers],0)),0),MATCH($D$9,[1]!Tabla1[#Headers],0)),"")</f>
        <v>SUMINISTRO E INSTALACIÓN COPA CONCÉNTRICA 1 - 1/2"  EN ACERO INXODABLE DE UNIÓN SOLDADA</v>
      </c>
      <c r="E142" s="70" t="str">
        <f>IFERROR(INDEX([1]!Tabla1[#Data],MATCH(C142,INDEX([1]!Tabla1[#Data],,MATCH($C$9,[1]!Tabla1[#Headers],0)),0),MATCH($E$9,[1]!Tabla1[#Headers],0)),"")</f>
        <v>und</v>
      </c>
      <c r="F142" s="70">
        <f>'[2]CATALOGO DE PROYECTO'!$H$141</f>
        <v>1</v>
      </c>
      <c r="G142" s="71"/>
      <c r="H142" s="71"/>
      <c r="I142" s="31"/>
    </row>
    <row r="143" spans="2:9" x14ac:dyDescent="0.25">
      <c r="B143" s="26" t="s">
        <v>7</v>
      </c>
      <c r="C143" s="66" t="s">
        <v>132</v>
      </c>
      <c r="D143" s="67" t="str">
        <f>IFERROR(INDEX([1]!Tabla1[#Data],MATCH(C143,INDEX([1]!Tabla1[#Data],,MATCH($C$9,[1]!Tabla1[#Headers],0)),0),MATCH($D$9,[1]!Tabla1[#Headers],0)),"")</f>
        <v xml:space="preserve">SUMINISTRO E INSTALACIÓN COPA EXCENTRICA 1 - 3/4" EN ACERO INOXIDABLE DE UNIÓN SOLDADA ASMT-A351 </v>
      </c>
      <c r="E143" s="70" t="str">
        <f>IFERROR(INDEX([1]!Tabla1[#Data],MATCH(C143,INDEX([1]!Tabla1[#Data],,MATCH($C$9,[1]!Tabla1[#Headers],0)),0),MATCH($E$9,[1]!Tabla1[#Headers],0)),"")</f>
        <v>und</v>
      </c>
      <c r="F143" s="70">
        <f>'[2]CATALOGO DE PROYECTO'!$H$142</f>
        <v>1</v>
      </c>
      <c r="G143" s="71"/>
      <c r="H143" s="71"/>
      <c r="I143" s="31"/>
    </row>
    <row r="144" spans="2:9" x14ac:dyDescent="0.25">
      <c r="B144" s="22"/>
      <c r="C144" s="62">
        <v>8.6</v>
      </c>
      <c r="D144" s="63" t="str">
        <f>IFERROR(INDEX([1]!Tabla1[#Data],MATCH(C144,INDEX([1]!Tabla1[#Data],,MATCH($C$9,[1]!Tabla1[#Headers],0)),0),MATCH($D$9,[1]!Tabla1[#Headers],0)),"")</f>
        <v>RED SUMINISTRO AGUA FRIA</v>
      </c>
      <c r="E144" s="64"/>
      <c r="F144" s="64"/>
      <c r="G144" s="65"/>
      <c r="H144" s="65"/>
      <c r="I144" s="25" t="e">
        <f ca="1">(#REF!*100%)/Tabla8[[#Totals],[Cantidad4]]</f>
        <v>#REF!</v>
      </c>
    </row>
    <row r="145" spans="2:9" x14ac:dyDescent="0.25">
      <c r="B145" s="26" t="s">
        <v>7</v>
      </c>
      <c r="C145" s="66" t="s">
        <v>133</v>
      </c>
      <c r="D145" s="67" t="str">
        <f>IFERROR(INDEX([1]!Tabla1[#Data],MATCH(C145,INDEX([1]!Tabla1[#Data],,MATCH($C$9,[1]!Tabla1[#Headers],0)),0),MATCH($D$9,[1]!Tabla1[#Headers],0)),"")</f>
        <v>SUMINISTRO E INSTALACIÓN  TUBERíA PVC-P RDE=9   DIAM= 1/2"</v>
      </c>
      <c r="E145" s="70" t="str">
        <f>IFERROR(INDEX([1]!Tabla1[#Data],MATCH(C145,INDEX([1]!Tabla1[#Data],,MATCH($C$9,[1]!Tabla1[#Headers],0)),0),MATCH($E$9,[1]!Tabla1[#Headers],0)),"")</f>
        <v>m</v>
      </c>
      <c r="F145" s="70">
        <f>'[2]CATALOGO DE PROYECTO'!$H$144</f>
        <v>66.37</v>
      </c>
      <c r="G145" s="71"/>
      <c r="H145" s="71"/>
      <c r="I145" s="31"/>
    </row>
    <row r="146" spans="2:9" x14ac:dyDescent="0.25">
      <c r="B146" s="26" t="s">
        <v>7</v>
      </c>
      <c r="C146" s="66" t="s">
        <v>134</v>
      </c>
      <c r="D146" s="67" t="str">
        <f>IFERROR(INDEX([1]!Tabla1[#Data],MATCH(C146,INDEX([1]!Tabla1[#Data],,MATCH($C$9,[1]!Tabla1[#Headers],0)),0),MATCH($D$9,[1]!Tabla1[#Headers],0)),"")</f>
        <v>SUMINISTRO E INSTALACIÓN  ACCESORIOS PVC-P DIAM= 1/2"</v>
      </c>
      <c r="E146" s="70" t="str">
        <f>IFERROR(INDEX([1]!Tabla1[#Data],MATCH(C146,INDEX([1]!Tabla1[#Data],,MATCH($C$9,[1]!Tabla1[#Headers],0)),0),MATCH($E$9,[1]!Tabla1[#Headers],0)),"")</f>
        <v>und</v>
      </c>
      <c r="F146" s="70">
        <f>'[2]CATALOGO DE PROYECTO'!$H$145</f>
        <v>33</v>
      </c>
      <c r="G146" s="71"/>
      <c r="H146" s="71"/>
      <c r="I146" s="31"/>
    </row>
    <row r="147" spans="2:9" x14ac:dyDescent="0.25">
      <c r="B147" s="26" t="s">
        <v>7</v>
      </c>
      <c r="C147" s="66" t="s">
        <v>135</v>
      </c>
      <c r="D147" s="67" t="str">
        <f>IFERROR(INDEX([1]!Tabla1[#Data],MATCH(C147,INDEX([1]!Tabla1[#Data],,MATCH($C$9,[1]!Tabla1[#Headers],0)),0),MATCH($D$9,[1]!Tabla1[#Headers],0)),"")</f>
        <v>SUMINISTRO E INSTALACIÓN  REGISTRO COMPUERTA DIAM= 1/2"</v>
      </c>
      <c r="E147" s="70" t="str">
        <f>IFERROR(INDEX([1]!Tabla1[#Data],MATCH(C147,INDEX([1]!Tabla1[#Data],,MATCH($C$9,[1]!Tabla1[#Headers],0)),0),MATCH($E$9,[1]!Tabla1[#Headers],0)),"")</f>
        <v>und</v>
      </c>
      <c r="F147" s="70">
        <f>'[2]CATALOGO DE PROYECTO'!$H$146</f>
        <v>3</v>
      </c>
      <c r="G147" s="71"/>
      <c r="H147" s="71"/>
      <c r="I147" s="31"/>
    </row>
    <row r="148" spans="2:9" x14ac:dyDescent="0.25">
      <c r="B148" s="26" t="s">
        <v>7</v>
      </c>
      <c r="C148" s="66" t="s">
        <v>136</v>
      </c>
      <c r="D148" s="67" t="str">
        <f>IFERROR(INDEX([1]!Tabla1[#Data],MATCH(C148,INDEX([1]!Tabla1[#Data],,MATCH($C$9,[1]!Tabla1[#Headers],0)),0),MATCH($D$9,[1]!Tabla1[#Headers],0)),"")</f>
        <v>SUMINISTRO E INSTALACIÓN  SOPORTE TIPO PERA 1/2"</v>
      </c>
      <c r="E148" s="70" t="str">
        <f>IFERROR(INDEX([1]!Tabla1[#Data],MATCH(C148,INDEX([1]!Tabla1[#Data],,MATCH($C$9,[1]!Tabla1[#Headers],0)),0),MATCH($E$9,[1]!Tabla1[#Headers],0)),"")</f>
        <v>und</v>
      </c>
      <c r="F148" s="70">
        <f>'[2]CATALOGO DE PROYECTO'!$H$147</f>
        <v>19</v>
      </c>
      <c r="G148" s="71"/>
      <c r="H148" s="71"/>
      <c r="I148" s="31"/>
    </row>
    <row r="149" spans="2:9" x14ac:dyDescent="0.25">
      <c r="B149" s="26" t="s">
        <v>7</v>
      </c>
      <c r="C149" s="66" t="s">
        <v>137</v>
      </c>
      <c r="D149" s="67" t="str">
        <f>IFERROR(INDEX([1]!Tabla1[#Data],MATCH(C149,INDEX([1]!Tabla1[#Data],,MATCH($C$9,[1]!Tabla1[#Headers],0)),0),MATCH($D$9,[1]!Tabla1[#Headers],0)),"")</f>
        <v>SUMINISTRO E INSTALACIÓN  ABRAZADERAS DIAM= 1/2"</v>
      </c>
      <c r="E149" s="70" t="str">
        <f>IFERROR(INDEX([1]!Tabla1[#Data],MATCH(C149,INDEX([1]!Tabla1[#Data],,MATCH($C$9,[1]!Tabla1[#Headers],0)),0),MATCH($E$9,[1]!Tabla1[#Headers],0)),"")</f>
        <v>und</v>
      </c>
      <c r="F149" s="70">
        <f>'[2]CATALOGO DE PROYECTO'!$H$148</f>
        <v>2</v>
      </c>
      <c r="G149" s="71"/>
      <c r="H149" s="71"/>
      <c r="I149" s="31"/>
    </row>
    <row r="150" spans="2:9" x14ac:dyDescent="0.25">
      <c r="B150" s="22"/>
      <c r="C150" s="62">
        <v>8.6999999999999993</v>
      </c>
      <c r="D150" s="63" t="str">
        <f>IFERROR(INDEX([1]!Tabla1[#Data],MATCH(C150,INDEX([1]!Tabla1[#Data],,MATCH($C$9,[1]!Tabla1[#Headers],0)),0),MATCH($D$9,[1]!Tabla1[#Headers],0)),"")</f>
        <v>CONEXIONES CUARTO DE BOMBAS  RECIRCUALACIÓN AGUAS LLUVIAS</v>
      </c>
      <c r="E150" s="64"/>
      <c r="F150" s="64"/>
      <c r="G150" s="65"/>
      <c r="H150" s="65"/>
      <c r="I150" s="25" t="e">
        <f ca="1">(#REF!*100%)/Tabla8[[#Totals],[Cantidad4]]</f>
        <v>#REF!</v>
      </c>
    </row>
    <row r="151" spans="2:9" x14ac:dyDescent="0.25">
      <c r="B151" s="26" t="s">
        <v>7</v>
      </c>
      <c r="C151" s="66" t="s">
        <v>138</v>
      </c>
      <c r="D151" s="67" t="str">
        <f>IFERROR(INDEX([1]!Tabla1[#Data],MATCH(C151,INDEX([1]!Tabla1[#Data],,MATCH($C$9,[1]!Tabla1[#Headers],0)),0),MATCH($D$9,[1]!Tabla1[#Headers],0)),"")</f>
        <v>SUMINISTRO E INSTALACIÓN  TUBERíA PVC-P RDE=21 DIAM= 1,1/4"</v>
      </c>
      <c r="E151" s="70" t="str">
        <f>IFERROR(INDEX([1]!Tabla1[#Data],MATCH(C151,INDEX([1]!Tabla1[#Data],,MATCH($C$9,[1]!Tabla1[#Headers],0)),0),MATCH($E$9,[1]!Tabla1[#Headers],0)),"")</f>
        <v>m</v>
      </c>
      <c r="F151" s="70">
        <f>'[2]CATALOGO DE PROYECTO'!$H$150</f>
        <v>6.41</v>
      </c>
      <c r="G151" s="71"/>
      <c r="H151" s="71"/>
      <c r="I151" s="31"/>
    </row>
    <row r="152" spans="2:9" x14ac:dyDescent="0.25">
      <c r="B152" s="26" t="s">
        <v>7</v>
      </c>
      <c r="C152" s="66" t="s">
        <v>139</v>
      </c>
      <c r="D152" s="67" t="str">
        <f>IFERROR(INDEX([1]!Tabla1[#Data],MATCH(C152,INDEX([1]!Tabla1[#Data],,MATCH($C$9,[1]!Tabla1[#Headers],0)),0),MATCH($D$9,[1]!Tabla1[#Headers],0)),"")</f>
        <v>SUMINISTRO E INSTALACIÓN  TUBERíA PVC-P RDE=21 DIAM= 1"</v>
      </c>
      <c r="E152" s="70" t="str">
        <f>IFERROR(INDEX([1]!Tabla1[#Data],MATCH(C152,INDEX([1]!Tabla1[#Data],,MATCH($C$9,[1]!Tabla1[#Headers],0)),0),MATCH($E$9,[1]!Tabla1[#Headers],0)),"")</f>
        <v>m</v>
      </c>
      <c r="F152" s="70">
        <f>'[2]CATALOGO DE PROYECTO'!$H$151</f>
        <v>13.13</v>
      </c>
      <c r="G152" s="71"/>
      <c r="H152" s="71"/>
      <c r="I152" s="31"/>
    </row>
    <row r="153" spans="2:9" x14ac:dyDescent="0.25">
      <c r="B153" s="26" t="s">
        <v>7</v>
      </c>
      <c r="C153" s="66" t="s">
        <v>140</v>
      </c>
      <c r="D153" s="67" t="str">
        <f>IFERROR(INDEX([1]!Tabla1[#Data],MATCH(C153,INDEX([1]!Tabla1[#Data],,MATCH($C$9,[1]!Tabla1[#Headers],0)),0),MATCH($D$9,[1]!Tabla1[#Headers],0)),"")</f>
        <v>SUMINISTRO E INSTALACIÓN  ACCESORIOS PVC-P DIAM= 1,1/4"</v>
      </c>
      <c r="E153" s="70" t="str">
        <f>IFERROR(INDEX([1]!Tabla1[#Data],MATCH(C153,INDEX([1]!Tabla1[#Data],,MATCH($C$9,[1]!Tabla1[#Headers],0)),0),MATCH($E$9,[1]!Tabla1[#Headers],0)),"")</f>
        <v>und</v>
      </c>
      <c r="F153" s="70">
        <f>'[2]CATALOGO DE PROYECTO'!$H$152</f>
        <v>4</v>
      </c>
      <c r="G153" s="71"/>
      <c r="H153" s="71"/>
      <c r="I153" s="31"/>
    </row>
    <row r="154" spans="2:9" x14ac:dyDescent="0.25">
      <c r="B154" s="26" t="s">
        <v>7</v>
      </c>
      <c r="C154" s="66" t="s">
        <v>141</v>
      </c>
      <c r="D154" s="67" t="str">
        <f>IFERROR(INDEX([1]!Tabla1[#Data],MATCH(C154,INDEX([1]!Tabla1[#Data],,MATCH($C$9,[1]!Tabla1[#Headers],0)),0),MATCH($D$9,[1]!Tabla1[#Headers],0)),"")</f>
        <v>SUMINISTRO E INSTALACIÓN  ACCESORIOS PVC-P DIAM= 1"</v>
      </c>
      <c r="E154" s="70" t="str">
        <f>IFERROR(INDEX([1]!Tabla1[#Data],MATCH(C154,INDEX([1]!Tabla1[#Data],,MATCH($C$9,[1]!Tabla1[#Headers],0)),0),MATCH($E$9,[1]!Tabla1[#Headers],0)),"")</f>
        <v>und</v>
      </c>
      <c r="F154" s="70">
        <f>'[2]CATALOGO DE PROYECTO'!$H$153</f>
        <v>14</v>
      </c>
      <c r="G154" s="71"/>
      <c r="H154" s="71"/>
      <c r="I154" s="31"/>
    </row>
    <row r="155" spans="2:9" x14ac:dyDescent="0.25">
      <c r="B155" s="26" t="s">
        <v>7</v>
      </c>
      <c r="C155" s="66" t="s">
        <v>142</v>
      </c>
      <c r="D155" s="67" t="str">
        <f>IFERROR(INDEX([1]!Tabla1[#Data],MATCH(C155,INDEX([1]!Tabla1[#Data],,MATCH($C$9,[1]!Tabla1[#Headers],0)),0),MATCH($D$9,[1]!Tabla1[#Headers],0)),"")</f>
        <v>SUMINISTRO E INSTALACIÓN  CHEQUE  HIDRO DIAM= 1"</v>
      </c>
      <c r="E155" s="70" t="str">
        <f>IFERROR(INDEX([1]!Tabla1[#Data],MATCH(C155,INDEX([1]!Tabla1[#Data],,MATCH($C$9,[1]!Tabla1[#Headers],0)),0),MATCH($E$9,[1]!Tabla1[#Headers],0)),"")</f>
        <v>und</v>
      </c>
      <c r="F155" s="70">
        <f>'[2]CATALOGO DE PROYECTO'!$H$154</f>
        <v>3</v>
      </c>
      <c r="G155" s="71"/>
      <c r="H155" s="71"/>
      <c r="I155" s="31"/>
    </row>
    <row r="156" spans="2:9" x14ac:dyDescent="0.25">
      <c r="B156" s="26" t="s">
        <v>7</v>
      </c>
      <c r="C156" s="66" t="s">
        <v>143</v>
      </c>
      <c r="D156" s="67" t="str">
        <f>IFERROR(INDEX([1]!Tabla1[#Data],MATCH(C156,INDEX([1]!Tabla1[#Data],,MATCH($C$9,[1]!Tabla1[#Headers],0)),0),MATCH($D$9,[1]!Tabla1[#Headers],0)),"")</f>
        <v>SUMINISTRO E INSTALACIÓN VALVULA DE PIE Y CANASTILLA EN HIERRO FUNDIDO ROSCA NPT O SIMILAR 1.1/4"</v>
      </c>
      <c r="E156" s="70" t="str">
        <f>IFERROR(INDEX([1]!Tabla1[#Data],MATCH(C156,INDEX([1]!Tabla1[#Data],,MATCH($C$9,[1]!Tabla1[#Headers],0)),0),MATCH($E$9,[1]!Tabla1[#Headers],0)),"")</f>
        <v>und</v>
      </c>
      <c r="F156" s="70">
        <f>'[2]CATALOGO DE PROYECTO'!$H$155</f>
        <v>2</v>
      </c>
      <c r="G156" s="71"/>
      <c r="H156" s="71"/>
      <c r="I156" s="31"/>
    </row>
    <row r="157" spans="2:9" x14ac:dyDescent="0.25">
      <c r="B157" s="26" t="s">
        <v>7</v>
      </c>
      <c r="C157" s="66" t="s">
        <v>144</v>
      </c>
      <c r="D157" s="67" t="str">
        <f>IFERROR(INDEX([1]!Tabla1[#Data],MATCH(C157,INDEX([1]!Tabla1[#Data],,MATCH($C$9,[1]!Tabla1[#Headers],0)),0),MATCH($D$9,[1]!Tabla1[#Headers],0)),"")</f>
        <v>SUMINISTRO E INSTALACIÓN  REGISTRO CORTINA  DIAM= 1.1/4" CUERPO EN BRONCE ROSCA NPT</v>
      </c>
      <c r="E157" s="70" t="str">
        <f>IFERROR(INDEX([1]!Tabla1[#Data],MATCH(C157,INDEX([1]!Tabla1[#Data],,MATCH($C$9,[1]!Tabla1[#Headers],0)),0),MATCH($E$9,[1]!Tabla1[#Headers],0)),"")</f>
        <v>und</v>
      </c>
      <c r="F157" s="70">
        <f>'[2]CATALOGO DE PROYECTO'!$H$156</f>
        <v>2</v>
      </c>
      <c r="G157" s="71"/>
      <c r="H157" s="71"/>
      <c r="I157" s="31"/>
    </row>
    <row r="158" spans="2:9" x14ac:dyDescent="0.25">
      <c r="B158" s="26" t="s">
        <v>7</v>
      </c>
      <c r="C158" s="66" t="s">
        <v>145</v>
      </c>
      <c r="D158" s="67" t="str">
        <f>IFERROR(INDEX([1]!Tabla1[#Data],MATCH(C158,INDEX([1]!Tabla1[#Data],,MATCH($C$9,[1]!Tabla1[#Headers],0)),0),MATCH($D$9,[1]!Tabla1[#Headers],0)),"")</f>
        <v>SUMINISTRO E INSTALACIÓN  REGISTRO CORTINA  DIAM= 1" CUERPO EN BRONCE ROSCA NPT</v>
      </c>
      <c r="E158" s="70" t="str">
        <f>IFERROR(INDEX([1]!Tabla1[#Data],MATCH(C158,INDEX([1]!Tabla1[#Data],,MATCH($C$9,[1]!Tabla1[#Headers],0)),0),MATCH($E$9,[1]!Tabla1[#Headers],0)),"")</f>
        <v>und</v>
      </c>
      <c r="F158" s="70">
        <f>'[2]CATALOGO DE PROYECTO'!$H$157</f>
        <v>5</v>
      </c>
      <c r="G158" s="71"/>
      <c r="H158" s="71"/>
      <c r="I158" s="31"/>
    </row>
    <row r="159" spans="2:9" x14ac:dyDescent="0.25">
      <c r="B159" s="26" t="s">
        <v>7</v>
      </c>
      <c r="C159" s="66" t="s">
        <v>146</v>
      </c>
      <c r="D159" s="67" t="str">
        <f>IFERROR(INDEX([1]!Tabla1[#Data],MATCH(C159,INDEX([1]!Tabla1[#Data],,MATCH($C$9,[1]!Tabla1[#Headers],0)),0),MATCH($D$9,[1]!Tabla1[#Headers],0)),"")</f>
        <v>SUMINISTRO E INSTALACIÓN  SOPORTE TIPO PERA DIAM= 1,1/4"</v>
      </c>
      <c r="E159" s="70" t="str">
        <f>IFERROR(INDEX([1]!Tabla1[#Data],MATCH(C159,INDEX([1]!Tabla1[#Data],,MATCH($C$9,[1]!Tabla1[#Headers],0)),0),MATCH($E$9,[1]!Tabla1[#Headers],0)),"")</f>
        <v>und</v>
      </c>
      <c r="F159" s="70">
        <f>'[2]CATALOGO DE PROYECTO'!$H$158</f>
        <v>3</v>
      </c>
      <c r="G159" s="71"/>
      <c r="H159" s="71"/>
      <c r="I159" s="31"/>
    </row>
    <row r="160" spans="2:9" x14ac:dyDescent="0.25">
      <c r="B160" s="26" t="s">
        <v>7</v>
      </c>
      <c r="C160" s="66" t="s">
        <v>147</v>
      </c>
      <c r="D160" s="67" t="str">
        <f>IFERROR(INDEX([1]!Tabla1[#Data],MATCH(C160,INDEX([1]!Tabla1[#Data],,MATCH($C$9,[1]!Tabla1[#Headers],0)),0),MATCH($D$9,[1]!Tabla1[#Headers],0)),"")</f>
        <v>SUMINISTRO E INSTALACIÓN  SOPORTE TIPO PERA DIAM= 1"</v>
      </c>
      <c r="E160" s="70" t="str">
        <f>IFERROR(INDEX([1]!Tabla1[#Data],MATCH(C160,INDEX([1]!Tabla1[#Data],,MATCH($C$9,[1]!Tabla1[#Headers],0)),0),MATCH($E$9,[1]!Tabla1[#Headers],0)),"")</f>
        <v>und</v>
      </c>
      <c r="F160" s="70">
        <f>'[2]CATALOGO DE PROYECTO'!$H$159</f>
        <v>5</v>
      </c>
      <c r="G160" s="71"/>
      <c r="H160" s="71"/>
      <c r="I160" s="31"/>
    </row>
    <row r="161" spans="2:9" x14ac:dyDescent="0.25">
      <c r="B161" s="26" t="s">
        <v>7</v>
      </c>
      <c r="C161" s="66" t="s">
        <v>148</v>
      </c>
      <c r="D161" s="67" t="str">
        <f>IFERROR(INDEX([1]!Tabla1[#Data],MATCH(C161,INDEX([1]!Tabla1[#Data],,MATCH($C$9,[1]!Tabla1[#Headers],0)),0),MATCH($D$9,[1]!Tabla1[#Headers],0)),"")</f>
        <v>SUMINISTRO E INSTALACIÓN UNIVERSAL 1”</v>
      </c>
      <c r="E161" s="70" t="str">
        <f>IFERROR(INDEX([1]!Tabla1[#Data],MATCH(C161,INDEX([1]!Tabla1[#Data],,MATCH($C$9,[1]!Tabla1[#Headers],0)),0),MATCH($E$9,[1]!Tabla1[#Headers],0)),"")</f>
        <v>und</v>
      </c>
      <c r="F161" s="70">
        <f>'[2]CATALOGO DE PROYECTO'!$H$160</f>
        <v>2</v>
      </c>
      <c r="G161" s="71"/>
      <c r="H161" s="71"/>
      <c r="I161" s="31"/>
    </row>
    <row r="162" spans="2:9" x14ac:dyDescent="0.25">
      <c r="B162" s="26" t="s">
        <v>7</v>
      </c>
      <c r="C162" s="66" t="s">
        <v>149</v>
      </c>
      <c r="D162" s="67" t="str">
        <f>IFERROR(INDEX([1]!Tabla1[#Data],MATCH(C162,INDEX([1]!Tabla1[#Data],,MATCH($C$9,[1]!Tabla1[#Headers],0)),0),MATCH($D$9,[1]!Tabla1[#Headers],0)),"")</f>
        <v>SUMINISTRO E INSTALACIÓN NIPLE PASAMUROS ACERO INOXIDABLE CON RUANA 6”</v>
      </c>
      <c r="E162" s="70" t="str">
        <f>IFERROR(INDEX([1]!Tabla1[#Data],MATCH(C162,INDEX([1]!Tabla1[#Data],,MATCH($C$9,[1]!Tabla1[#Headers],0)),0),MATCH($E$9,[1]!Tabla1[#Headers],0)),"")</f>
        <v>und</v>
      </c>
      <c r="F162" s="70">
        <f>'[2]CATALOGO DE PROYECTO'!$H$161</f>
        <v>6</v>
      </c>
      <c r="G162" s="71"/>
      <c r="H162" s="71"/>
      <c r="I162" s="31"/>
    </row>
    <row r="163" spans="2:9" x14ac:dyDescent="0.25">
      <c r="B163" s="22"/>
      <c r="C163" s="62">
        <v>8.8000000000000007</v>
      </c>
      <c r="D163" s="63" t="str">
        <f>IFERROR(INDEX([1]!Tabla1[#Data],MATCH(C163,INDEX([1]!Tabla1[#Data],,MATCH($C$9,[1]!Tabla1[#Headers],0)),0),MATCH($D$9,[1]!Tabla1[#Headers],0)),"")</f>
        <v>RED SUMINISTRO RECIRCUALACIÓN AGUAS LLUVIAS</v>
      </c>
      <c r="E163" s="64"/>
      <c r="F163" s="64"/>
      <c r="G163" s="65"/>
      <c r="H163" s="65"/>
      <c r="I163" s="25" t="e">
        <f ca="1">(#REF!*100%)/Tabla8[[#Totals],[Cantidad4]]</f>
        <v>#REF!</v>
      </c>
    </row>
    <row r="164" spans="2:9" x14ac:dyDescent="0.25">
      <c r="B164" s="26" t="s">
        <v>7</v>
      </c>
      <c r="C164" s="66" t="s">
        <v>150</v>
      </c>
      <c r="D164" s="67" t="str">
        <f>IFERROR(INDEX([1]!Tabla1[#Data],MATCH(C164,INDEX([1]!Tabla1[#Data],,MATCH($C$9,[1]!Tabla1[#Headers],0)),0),MATCH($D$9,[1]!Tabla1[#Headers],0)),"")</f>
        <v>SUMINISTRO E INSTALACIÓN  TUBERíA PVC-P RDE=21 DIAM= 1"</v>
      </c>
      <c r="E164" s="70" t="str">
        <f>IFERROR(INDEX([1]!Tabla1[#Data],MATCH(C164,INDEX([1]!Tabla1[#Data],,MATCH($C$9,[1]!Tabla1[#Headers],0)),0),MATCH($E$9,[1]!Tabla1[#Headers],0)),"")</f>
        <v>m</v>
      </c>
      <c r="F164" s="70">
        <f>'[2]CATALOGO DE PROYECTO'!$H$163</f>
        <v>22.4</v>
      </c>
      <c r="G164" s="71"/>
      <c r="H164" s="71"/>
      <c r="I164" s="31"/>
    </row>
    <row r="165" spans="2:9" x14ac:dyDescent="0.25">
      <c r="B165" s="26" t="s">
        <v>7</v>
      </c>
      <c r="C165" s="66" t="s">
        <v>151</v>
      </c>
      <c r="D165" s="67" t="str">
        <f>IFERROR(INDEX([1]!Tabla1[#Data],MATCH(C165,INDEX([1]!Tabla1[#Data],,MATCH($C$9,[1]!Tabla1[#Headers],0)),0),MATCH($D$9,[1]!Tabla1[#Headers],0)),"")</f>
        <v>SUMINISTRO E INSTALACIÓN  TUBERíA PVC-P RDE=11 DIAM= 3/4"</v>
      </c>
      <c r="E165" s="70" t="str">
        <f>IFERROR(INDEX([1]!Tabla1[#Data],MATCH(C165,INDEX([1]!Tabla1[#Data],,MATCH($C$9,[1]!Tabla1[#Headers],0)),0),MATCH($E$9,[1]!Tabla1[#Headers],0)),"")</f>
        <v>m</v>
      </c>
      <c r="F165" s="70">
        <f>'[2]CATALOGO DE PROYECTO'!$H$164</f>
        <v>9.4499999999999993</v>
      </c>
      <c r="G165" s="71"/>
      <c r="H165" s="71"/>
      <c r="I165" s="31"/>
    </row>
    <row r="166" spans="2:9" x14ac:dyDescent="0.25">
      <c r="B166" s="26" t="s">
        <v>7</v>
      </c>
      <c r="C166" s="66" t="s">
        <v>152</v>
      </c>
      <c r="D166" s="67" t="str">
        <f>IFERROR(INDEX([1]!Tabla1[#Data],MATCH(C166,INDEX([1]!Tabla1[#Data],,MATCH($C$9,[1]!Tabla1[#Headers],0)),0),MATCH($D$9,[1]!Tabla1[#Headers],0)),"")</f>
        <v>SUMINISTRO E INSTALACIÓN  TUBERíA PVC-P RDE=9   DIAM= 1/2"</v>
      </c>
      <c r="E166" s="70" t="str">
        <f>IFERROR(INDEX([1]!Tabla1[#Data],MATCH(C166,INDEX([1]!Tabla1[#Data],,MATCH($C$9,[1]!Tabla1[#Headers],0)),0),MATCH($E$9,[1]!Tabla1[#Headers],0)),"")</f>
        <v>m</v>
      </c>
      <c r="F166" s="70">
        <f>'[2]CATALOGO DE PROYECTO'!$H$165</f>
        <v>57.81</v>
      </c>
      <c r="G166" s="71"/>
      <c r="H166" s="71"/>
      <c r="I166" s="31"/>
    </row>
    <row r="167" spans="2:9" x14ac:dyDescent="0.25">
      <c r="B167" s="26" t="s">
        <v>7</v>
      </c>
      <c r="C167" s="66" t="s">
        <v>153</v>
      </c>
      <c r="D167" s="67" t="str">
        <f>IFERROR(INDEX([1]!Tabla1[#Data],MATCH(C167,INDEX([1]!Tabla1[#Data],,MATCH($C$9,[1]!Tabla1[#Headers],0)),0),MATCH($D$9,[1]!Tabla1[#Headers],0)),"")</f>
        <v>SUMINISTRO E INSTALACIÓN  ACCESORIOS PVC-P DIAM= 1"</v>
      </c>
      <c r="E167" s="70" t="str">
        <f>IFERROR(INDEX([1]!Tabla1[#Data],MATCH(C167,INDEX([1]!Tabla1[#Data],,MATCH($C$9,[1]!Tabla1[#Headers],0)),0),MATCH($E$9,[1]!Tabla1[#Headers],0)),"")</f>
        <v>und</v>
      </c>
      <c r="F167" s="70">
        <f>'[2]CATALOGO DE PROYECTO'!$H$166</f>
        <v>10</v>
      </c>
      <c r="G167" s="71"/>
      <c r="H167" s="71"/>
      <c r="I167" s="31"/>
    </row>
    <row r="168" spans="2:9" x14ac:dyDescent="0.25">
      <c r="B168" s="26" t="s">
        <v>7</v>
      </c>
      <c r="C168" s="66" t="s">
        <v>154</v>
      </c>
      <c r="D168" s="67" t="str">
        <f>IFERROR(INDEX([1]!Tabla1[#Data],MATCH(C168,INDEX([1]!Tabla1[#Data],,MATCH($C$9,[1]!Tabla1[#Headers],0)),0),MATCH($D$9,[1]!Tabla1[#Headers],0)),"")</f>
        <v>SUMINISTRO E INSTALACIÓN  ACCESORIOS PVC-P DIAM= 3/4"</v>
      </c>
      <c r="E168" s="70" t="str">
        <f>IFERROR(INDEX([1]!Tabla1[#Data],MATCH(C168,INDEX([1]!Tabla1[#Data],,MATCH($C$9,[1]!Tabla1[#Headers],0)),0),MATCH($E$9,[1]!Tabla1[#Headers],0)),"")</f>
        <v>und</v>
      </c>
      <c r="F168" s="70">
        <f>'[2]CATALOGO DE PROYECTO'!$H$167</f>
        <v>16</v>
      </c>
      <c r="G168" s="71"/>
      <c r="H168" s="71"/>
      <c r="I168" s="31"/>
    </row>
    <row r="169" spans="2:9" x14ac:dyDescent="0.25">
      <c r="B169" s="26" t="s">
        <v>7</v>
      </c>
      <c r="C169" s="66" t="s">
        <v>155</v>
      </c>
      <c r="D169" s="67" t="str">
        <f>IFERROR(INDEX([1]!Tabla1[#Data],MATCH(C169,INDEX([1]!Tabla1[#Data],,MATCH($C$9,[1]!Tabla1[#Headers],0)),0),MATCH($D$9,[1]!Tabla1[#Headers],0)),"")</f>
        <v>SUMINISTRO E INSTALACIÓN  ACCESORIOS PVC-P DIAM= 1/2"</v>
      </c>
      <c r="E169" s="70" t="str">
        <f>IFERROR(INDEX([1]!Tabla1[#Data],MATCH(C169,INDEX([1]!Tabla1[#Data],,MATCH($C$9,[1]!Tabla1[#Headers],0)),0),MATCH($E$9,[1]!Tabla1[#Headers],0)),"")</f>
        <v>und</v>
      </c>
      <c r="F169" s="70">
        <f>'[2]CATALOGO DE PROYECTO'!$H$168</f>
        <v>21</v>
      </c>
      <c r="G169" s="71"/>
      <c r="H169" s="71"/>
      <c r="I169" s="31"/>
    </row>
    <row r="170" spans="2:9" x14ac:dyDescent="0.25">
      <c r="B170" s="26" t="s">
        <v>7</v>
      </c>
      <c r="C170" s="66" t="s">
        <v>156</v>
      </c>
      <c r="D170" s="67" t="str">
        <f>IFERROR(INDEX([1]!Tabla1[#Data],MATCH(C170,INDEX([1]!Tabla1[#Data],,MATCH($C$9,[1]!Tabla1[#Headers],0)),0),MATCH($D$9,[1]!Tabla1[#Headers],0)),"")</f>
        <v>SUMINISTRO E INSTALACIÓN  REGISTRO COMPUERTA DIAM= 1/2"</v>
      </c>
      <c r="E170" s="70" t="str">
        <f>IFERROR(INDEX([1]!Tabla1[#Data],MATCH(C170,INDEX([1]!Tabla1[#Data],,MATCH($C$9,[1]!Tabla1[#Headers],0)),0),MATCH($E$9,[1]!Tabla1[#Headers],0)),"")</f>
        <v>und</v>
      </c>
      <c r="F170" s="70">
        <f>'[2]CATALOGO DE PROYECTO'!$H$169</f>
        <v>3</v>
      </c>
      <c r="G170" s="71"/>
      <c r="H170" s="71"/>
      <c r="I170" s="31"/>
    </row>
    <row r="171" spans="2:9" x14ac:dyDescent="0.25">
      <c r="B171" s="26" t="s">
        <v>7</v>
      </c>
      <c r="C171" s="66" t="s">
        <v>157</v>
      </c>
      <c r="D171" s="67" t="str">
        <f>IFERROR(INDEX([1]!Tabla1[#Data],MATCH(C171,INDEX([1]!Tabla1[#Data],,MATCH($C$9,[1]!Tabla1[#Headers],0)),0),MATCH($D$9,[1]!Tabla1[#Headers],0)),"")</f>
        <v>SUMINISTRO E INSTALACIÓN  REGISTRO COMPUERTA DIAM= 3/4"</v>
      </c>
      <c r="E171" s="70" t="str">
        <f>IFERROR(INDEX([1]!Tabla1[#Data],MATCH(C171,INDEX([1]!Tabla1[#Data],,MATCH($C$9,[1]!Tabla1[#Headers],0)),0),MATCH($E$9,[1]!Tabla1[#Headers],0)),"")</f>
        <v>und</v>
      </c>
      <c r="F171" s="70">
        <f>'[2]CATALOGO DE PROYECTO'!$H$170</f>
        <v>2</v>
      </c>
      <c r="G171" s="71"/>
      <c r="H171" s="71"/>
      <c r="I171" s="31"/>
    </row>
    <row r="172" spans="2:9" x14ac:dyDescent="0.25">
      <c r="B172" s="26" t="s">
        <v>7</v>
      </c>
      <c r="C172" s="66" t="s">
        <v>158</v>
      </c>
      <c r="D172" s="67" t="str">
        <f>IFERROR(INDEX([1]!Tabla1[#Data],MATCH(C172,INDEX([1]!Tabla1[#Data],,MATCH($C$9,[1]!Tabla1[#Headers],0)),0),MATCH($D$9,[1]!Tabla1[#Headers],0)),"")</f>
        <v>SUMINISTRO E INSTALACIÓN  REGISTRO COMPUERTA DIAM= 1"</v>
      </c>
      <c r="E172" s="70" t="str">
        <f>IFERROR(INDEX([1]!Tabla1[#Data],MATCH(C172,INDEX([1]!Tabla1[#Data],,MATCH($C$9,[1]!Tabla1[#Headers],0)),0),MATCH($E$9,[1]!Tabla1[#Headers],0)),"")</f>
        <v>und</v>
      </c>
      <c r="F172" s="70">
        <f>'[2]CATALOGO DE PROYECTO'!$H$171</f>
        <v>1</v>
      </c>
      <c r="G172" s="71"/>
      <c r="H172" s="71"/>
      <c r="I172" s="31"/>
    </row>
    <row r="173" spans="2:9" x14ac:dyDescent="0.25">
      <c r="B173" s="26" t="s">
        <v>7</v>
      </c>
      <c r="C173" s="66" t="s">
        <v>159</v>
      </c>
      <c r="D173" s="67" t="str">
        <f>IFERROR(INDEX([1]!Tabla1[#Data],MATCH(C173,INDEX([1]!Tabla1[#Data],,MATCH($C$9,[1]!Tabla1[#Headers],0)),0),MATCH($D$9,[1]!Tabla1[#Headers],0)),"")</f>
        <v>SUMINISTRO E INSTALACIÓN  SOPORTE TIPO PERA 1"</v>
      </c>
      <c r="E173" s="70" t="str">
        <f>IFERROR(INDEX([1]!Tabla1[#Data],MATCH(C173,INDEX([1]!Tabla1[#Data],,MATCH($C$9,[1]!Tabla1[#Headers],0)),0),MATCH($E$9,[1]!Tabla1[#Headers],0)),"")</f>
        <v>und</v>
      </c>
      <c r="F173" s="70">
        <f>'[2]CATALOGO DE PROYECTO'!$H$172</f>
        <v>2</v>
      </c>
      <c r="G173" s="71"/>
      <c r="H173" s="71"/>
      <c r="I173" s="31"/>
    </row>
    <row r="174" spans="2:9" x14ac:dyDescent="0.25">
      <c r="B174" s="26" t="s">
        <v>7</v>
      </c>
      <c r="C174" s="66" t="s">
        <v>160</v>
      </c>
      <c r="D174" s="67" t="str">
        <f>IFERROR(INDEX([1]!Tabla1[#Data],MATCH(C174,INDEX([1]!Tabla1[#Data],,MATCH($C$9,[1]!Tabla1[#Headers],0)),0),MATCH($D$9,[1]!Tabla1[#Headers],0)),"")</f>
        <v>SUMINISTRO E INSTALACIÓN  SOPORTE TIPO PERA 3/4"</v>
      </c>
      <c r="E174" s="70" t="str">
        <f>IFERROR(INDEX([1]!Tabla1[#Data],MATCH(C174,INDEX([1]!Tabla1[#Data],,MATCH($C$9,[1]!Tabla1[#Headers],0)),0),MATCH($E$9,[1]!Tabla1[#Headers],0)),"")</f>
        <v>und</v>
      </c>
      <c r="F174" s="70">
        <f>'[2]CATALOGO DE PROYECTO'!$H$173</f>
        <v>4</v>
      </c>
      <c r="G174" s="71"/>
      <c r="H174" s="71"/>
      <c r="I174" s="31"/>
    </row>
    <row r="175" spans="2:9" x14ac:dyDescent="0.25">
      <c r="B175" s="26" t="s">
        <v>7</v>
      </c>
      <c r="C175" s="66" t="s">
        <v>161</v>
      </c>
      <c r="D175" s="67" t="str">
        <f>IFERROR(INDEX([1]!Tabla1[#Data],MATCH(C175,INDEX([1]!Tabla1[#Data],,MATCH($C$9,[1]!Tabla1[#Headers],0)),0),MATCH($D$9,[1]!Tabla1[#Headers],0)),"")</f>
        <v>SUMINISTRO E INSTALACIÓN  SOPORTE TIPO PERA 1/2"</v>
      </c>
      <c r="E175" s="70" t="str">
        <f>IFERROR(INDEX([1]!Tabla1[#Data],MATCH(C175,INDEX([1]!Tabla1[#Data],,MATCH($C$9,[1]!Tabla1[#Headers],0)),0),MATCH($E$9,[1]!Tabla1[#Headers],0)),"")</f>
        <v>und</v>
      </c>
      <c r="F175" s="70">
        <f>'[2]CATALOGO DE PROYECTO'!$H$174</f>
        <v>2</v>
      </c>
      <c r="G175" s="71"/>
      <c r="H175" s="71"/>
      <c r="I175" s="31"/>
    </row>
    <row r="176" spans="2:9" x14ac:dyDescent="0.25">
      <c r="B176" s="22"/>
      <c r="C176" s="62">
        <v>8.9</v>
      </c>
      <c r="D176" s="63" t="str">
        <f>IFERROR(INDEX([1]!Tabla1[#Data],MATCH(C176,INDEX([1]!Tabla1[#Data],,MATCH($C$9,[1]!Tabla1[#Headers],0)),0),MATCH($D$9,[1]!Tabla1[#Headers],0)),"")</f>
        <v>RED GENERAL DE AGUAS RESIDUALES</v>
      </c>
      <c r="E176" s="64"/>
      <c r="F176" s="64"/>
      <c r="G176" s="65"/>
      <c r="H176" s="65"/>
      <c r="I176" s="25" t="e">
        <f ca="1">(#REF!*100%)/Tabla8[[#Totals],[Cantidad4]]</f>
        <v>#REF!</v>
      </c>
    </row>
    <row r="177" spans="2:9" x14ac:dyDescent="0.25">
      <c r="B177" s="26" t="s">
        <v>7</v>
      </c>
      <c r="C177" s="66" t="s">
        <v>162</v>
      </c>
      <c r="D177" s="67" t="str">
        <f>IFERROR(INDEX([1]!Tabla1[#Data],MATCH(C177,INDEX([1]!Tabla1[#Data],,MATCH($C$9,[1]!Tabla1[#Headers],0)),0),MATCH($D$9,[1]!Tabla1[#Headers],0)),"")</f>
        <v>SUMINISTRO E INSTALACIÓN TUBERíA PVC ALCANTARILLADO 110MM</v>
      </c>
      <c r="E177" s="70" t="str">
        <f>IFERROR(INDEX([1]!Tabla1[#Data],MATCH(C177,INDEX([1]!Tabla1[#Data],,MATCH($C$9,[1]!Tabla1[#Headers],0)),0),MATCH($E$9,[1]!Tabla1[#Headers],0)),"")</f>
        <v>m</v>
      </c>
      <c r="F177" s="70">
        <f>'[2]CATALOGO DE PROYECTO'!$H$176</f>
        <v>65.55</v>
      </c>
      <c r="G177" s="71"/>
      <c r="H177" s="71"/>
      <c r="I177" s="31"/>
    </row>
    <row r="178" spans="2:9" x14ac:dyDescent="0.25">
      <c r="B178" s="26" t="s">
        <v>7</v>
      </c>
      <c r="C178" s="66" t="s">
        <v>163</v>
      </c>
      <c r="D178" s="67" t="str">
        <f>IFERROR(INDEX([1]!Tabla1[#Data],MATCH(C178,INDEX([1]!Tabla1[#Data],,MATCH($C$9,[1]!Tabla1[#Headers],0)),0),MATCH($D$9,[1]!Tabla1[#Headers],0)),"")</f>
        <v>SUMINISTRO E INSTALACIÓN ACCESORIO PVC ALCANTARILLADO 110MM</v>
      </c>
      <c r="E178" s="70" t="str">
        <f>IFERROR(INDEX([1]!Tabla1[#Data],MATCH(C178,INDEX([1]!Tabla1[#Data],,MATCH($C$9,[1]!Tabla1[#Headers],0)),0),MATCH($E$9,[1]!Tabla1[#Headers],0)),"")</f>
        <v>und</v>
      </c>
      <c r="F178" s="70">
        <f>'[2]CATALOGO DE PROYECTO'!$H$177</f>
        <v>11</v>
      </c>
      <c r="G178" s="71"/>
      <c r="H178" s="71"/>
      <c r="I178" s="31"/>
    </row>
    <row r="179" spans="2:9" x14ac:dyDescent="0.25">
      <c r="B179" s="26" t="s">
        <v>7</v>
      </c>
      <c r="C179" s="66" t="s">
        <v>164</v>
      </c>
      <c r="D179" s="67" t="str">
        <f>IFERROR(INDEX([1]!Tabla1[#Data],MATCH(C179,INDEX([1]!Tabla1[#Data],,MATCH($C$9,[1]!Tabla1[#Headers],0)),0),MATCH($D$9,[1]!Tabla1[#Headers],0)),"")</f>
        <v>SUMINISTRO E INSTALACIÓN TUBERíA PVC-S  DIAM= 4"</v>
      </c>
      <c r="E179" s="70" t="str">
        <f>IFERROR(INDEX([1]!Tabla1[#Data],MATCH(C179,INDEX([1]!Tabla1[#Data],,MATCH($C$9,[1]!Tabla1[#Headers],0)),0),MATCH($E$9,[1]!Tabla1[#Headers],0)),"")</f>
        <v>m</v>
      </c>
      <c r="F179" s="70">
        <f>'[2]CATALOGO DE PROYECTO'!$H$178</f>
        <v>19.04</v>
      </c>
      <c r="G179" s="71"/>
      <c r="H179" s="71"/>
      <c r="I179" s="31"/>
    </row>
    <row r="180" spans="2:9" x14ac:dyDescent="0.25">
      <c r="B180" s="26" t="s">
        <v>7</v>
      </c>
      <c r="C180" s="66" t="s">
        <v>165</v>
      </c>
      <c r="D180" s="67" t="str">
        <f>IFERROR(INDEX([1]!Tabla1[#Data],MATCH(C180,INDEX([1]!Tabla1[#Data],,MATCH($C$9,[1]!Tabla1[#Headers],0)),0),MATCH($D$9,[1]!Tabla1[#Headers],0)),"")</f>
        <v>SUMINISTRO E INSTALACIÓN TUBERíA PVC-S  DIAM= 3"</v>
      </c>
      <c r="E180" s="70" t="str">
        <f>IFERROR(INDEX([1]!Tabla1[#Data],MATCH(C180,INDEX([1]!Tabla1[#Data],,MATCH($C$9,[1]!Tabla1[#Headers],0)),0),MATCH($E$9,[1]!Tabla1[#Headers],0)),"")</f>
        <v>m</v>
      </c>
      <c r="F180" s="70">
        <f>'[2]CATALOGO DE PROYECTO'!$H$179</f>
        <v>19.07</v>
      </c>
      <c r="G180" s="71"/>
      <c r="H180" s="71"/>
      <c r="I180" s="31"/>
    </row>
    <row r="181" spans="2:9" x14ac:dyDescent="0.25">
      <c r="B181" s="26" t="s">
        <v>7</v>
      </c>
      <c r="C181" s="66" t="s">
        <v>166</v>
      </c>
      <c r="D181" s="67" t="str">
        <f>IFERROR(INDEX([1]!Tabla1[#Data],MATCH(C181,INDEX([1]!Tabla1[#Data],,MATCH($C$9,[1]!Tabla1[#Headers],0)),0),MATCH($D$9,[1]!Tabla1[#Headers],0)),"")</f>
        <v>SUMINISTRO E INSTALACIÓN TUBERíA PVC-S  DIAM= 2"</v>
      </c>
      <c r="E181" s="70" t="str">
        <f>IFERROR(INDEX([1]!Tabla1[#Data],MATCH(C181,INDEX([1]!Tabla1[#Data],,MATCH($C$9,[1]!Tabla1[#Headers],0)),0),MATCH($E$9,[1]!Tabla1[#Headers],0)),"")</f>
        <v>m</v>
      </c>
      <c r="F181" s="70">
        <f>'[2]CATALOGO DE PROYECTO'!$H$180</f>
        <v>1.27</v>
      </c>
      <c r="G181" s="71"/>
      <c r="H181" s="71"/>
      <c r="I181" s="31"/>
    </row>
    <row r="182" spans="2:9" x14ac:dyDescent="0.25">
      <c r="B182" s="26" t="s">
        <v>7</v>
      </c>
      <c r="C182" s="66" t="s">
        <v>167</v>
      </c>
      <c r="D182" s="67" t="str">
        <f>IFERROR(INDEX([1]!Tabla1[#Data],MATCH(C182,INDEX([1]!Tabla1[#Data],,MATCH($C$9,[1]!Tabla1[#Headers],0)),0),MATCH($D$9,[1]!Tabla1[#Headers],0)),"")</f>
        <v>SUMINISTRO E INSTALACIÓN TUBERíA PVC-L  DIAM= 2"</v>
      </c>
      <c r="E182" s="70" t="str">
        <f>IFERROR(INDEX([1]!Tabla1[#Data],MATCH(C182,INDEX([1]!Tabla1[#Data],,MATCH($C$9,[1]!Tabla1[#Headers],0)),0),MATCH($E$9,[1]!Tabla1[#Headers],0)),"")</f>
        <v>m</v>
      </c>
      <c r="F182" s="70">
        <f>'[2]CATALOGO DE PROYECTO'!$H$181</f>
        <v>18.489999999999998</v>
      </c>
      <c r="G182" s="71"/>
      <c r="H182" s="71"/>
      <c r="I182" s="31"/>
    </row>
    <row r="183" spans="2:9" x14ac:dyDescent="0.25">
      <c r="B183" s="26" t="s">
        <v>7</v>
      </c>
      <c r="C183" s="66" t="s">
        <v>168</v>
      </c>
      <c r="D183" s="67" t="str">
        <f>IFERROR(INDEX([1]!Tabla1[#Data],MATCH(C183,INDEX([1]!Tabla1[#Data],,MATCH($C$9,[1]!Tabla1[#Headers],0)),0),MATCH($D$9,[1]!Tabla1[#Headers],0)),"")</f>
        <v>SUMINISTRO E INSTALACIÓN ACCESORIOS PVC-S DIAM= 4"</v>
      </c>
      <c r="E183" s="70" t="str">
        <f>IFERROR(INDEX([1]!Tabla1[#Data],MATCH(C183,INDEX([1]!Tabla1[#Data],,MATCH($C$9,[1]!Tabla1[#Headers],0)),0),MATCH($E$9,[1]!Tabla1[#Headers],0)),"")</f>
        <v>und</v>
      </c>
      <c r="F183" s="70">
        <f>'[2]CATALOGO DE PROYECTO'!$H$182</f>
        <v>24</v>
      </c>
      <c r="G183" s="71"/>
      <c r="H183" s="71"/>
      <c r="I183" s="31"/>
    </row>
    <row r="184" spans="2:9" x14ac:dyDescent="0.25">
      <c r="B184" s="26" t="s">
        <v>7</v>
      </c>
      <c r="C184" s="66" t="s">
        <v>169</v>
      </c>
      <c r="D184" s="67" t="str">
        <f>IFERROR(INDEX([1]!Tabla1[#Data],MATCH(C184,INDEX([1]!Tabla1[#Data],,MATCH($C$9,[1]!Tabla1[#Headers],0)),0),MATCH($D$9,[1]!Tabla1[#Headers],0)),"")</f>
        <v>SUMINISTRO E INSTALACIÓN ACCESORIOS PVC-S DIAM= 3"</v>
      </c>
      <c r="E184" s="70" t="str">
        <f>IFERROR(INDEX([1]!Tabla1[#Data],MATCH(C184,INDEX([1]!Tabla1[#Data],,MATCH($C$9,[1]!Tabla1[#Headers],0)),0),MATCH($E$9,[1]!Tabla1[#Headers],0)),"")</f>
        <v>und</v>
      </c>
      <c r="F184" s="70">
        <f>'[2]CATALOGO DE PROYECTO'!$H$183</f>
        <v>7</v>
      </c>
      <c r="G184" s="71"/>
      <c r="H184" s="71"/>
      <c r="I184" s="31"/>
    </row>
    <row r="185" spans="2:9" x14ac:dyDescent="0.25">
      <c r="B185" s="26" t="s">
        <v>7</v>
      </c>
      <c r="C185" s="66" t="s">
        <v>170</v>
      </c>
      <c r="D185" s="67" t="str">
        <f>IFERROR(INDEX([1]!Tabla1[#Data],MATCH(C185,INDEX([1]!Tabla1[#Data],,MATCH($C$9,[1]!Tabla1[#Headers],0)),0),MATCH($D$9,[1]!Tabla1[#Headers],0)),"")</f>
        <v>SUMINISTRO E INSTALACIÓN ACCESORIOS PVC-S DIAM= 2"</v>
      </c>
      <c r="E185" s="70" t="str">
        <f>IFERROR(INDEX([1]!Tabla1[#Data],MATCH(C185,INDEX([1]!Tabla1[#Data],,MATCH($C$9,[1]!Tabla1[#Headers],0)),0),MATCH($E$9,[1]!Tabla1[#Headers],0)),"")</f>
        <v>und</v>
      </c>
      <c r="F185" s="70">
        <f>'[2]CATALOGO DE PROYECTO'!$H$184</f>
        <v>26</v>
      </c>
      <c r="G185" s="71"/>
      <c r="H185" s="71"/>
      <c r="I185" s="31"/>
    </row>
    <row r="186" spans="2:9" x14ac:dyDescent="0.25">
      <c r="B186" s="26" t="s">
        <v>7</v>
      </c>
      <c r="C186" s="66" t="s">
        <v>171</v>
      </c>
      <c r="D186" s="67" t="str">
        <f>IFERROR(INDEX([1]!Tabla1[#Data],MATCH(C186,INDEX([1]!Tabla1[#Data],,MATCH($C$9,[1]!Tabla1[#Headers],0)),0),MATCH($D$9,[1]!Tabla1[#Headers],0)),"")</f>
        <v>SUMINISTRO E INSTALACIÓN  SOPORTE TIPO PERA 4"</v>
      </c>
      <c r="E186" s="70" t="str">
        <f>IFERROR(INDEX([1]!Tabla1[#Data],MATCH(C186,INDEX([1]!Tabla1[#Data],,MATCH($C$9,[1]!Tabla1[#Headers],0)),0),MATCH($E$9,[1]!Tabla1[#Headers],0)),"")</f>
        <v>und</v>
      </c>
      <c r="F186" s="70">
        <f>'[2]CATALOGO DE PROYECTO'!$H$185</f>
        <v>6</v>
      </c>
      <c r="G186" s="71"/>
      <c r="H186" s="71"/>
      <c r="I186" s="31"/>
    </row>
    <row r="187" spans="2:9" x14ac:dyDescent="0.25">
      <c r="B187" s="26" t="s">
        <v>7</v>
      </c>
      <c r="C187" s="66" t="s">
        <v>172</v>
      </c>
      <c r="D187" s="67" t="str">
        <f>IFERROR(INDEX([1]!Tabla1[#Data],MATCH(C187,INDEX([1]!Tabla1[#Data],,MATCH($C$9,[1]!Tabla1[#Headers],0)),0),MATCH($D$9,[1]!Tabla1[#Headers],0)),"")</f>
        <v>SUMINISTRO E INSTALACIÓN  SOPORTE TIPO PERA 3"</v>
      </c>
      <c r="E187" s="70" t="str">
        <f>IFERROR(INDEX([1]!Tabla1[#Data],MATCH(C187,INDEX([1]!Tabla1[#Data],,MATCH($C$9,[1]!Tabla1[#Headers],0)),0),MATCH($E$9,[1]!Tabla1[#Headers],0)),"")</f>
        <v>und</v>
      </c>
      <c r="F187" s="70">
        <f>'[2]CATALOGO DE PROYECTO'!$H$186</f>
        <v>3</v>
      </c>
      <c r="G187" s="71"/>
      <c r="H187" s="71"/>
      <c r="I187" s="31"/>
    </row>
    <row r="188" spans="2:9" x14ac:dyDescent="0.25">
      <c r="B188" s="26" t="s">
        <v>7</v>
      </c>
      <c r="C188" s="66" t="s">
        <v>173</v>
      </c>
      <c r="D188" s="67" t="str">
        <f>IFERROR(INDEX([1]!Tabla1[#Data],MATCH(C188,INDEX([1]!Tabla1[#Data],,MATCH($C$9,[1]!Tabla1[#Headers],0)),0),MATCH($D$9,[1]!Tabla1[#Headers],0)),"")</f>
        <v>SUMINISTRO E INSTALACIÓN  SOPORTE TIPO PERA 2"</v>
      </c>
      <c r="E188" s="70" t="str">
        <f>IFERROR(INDEX([1]!Tabla1[#Data],MATCH(C188,INDEX([1]!Tabla1[#Data],,MATCH($C$9,[1]!Tabla1[#Headers],0)),0),MATCH($E$9,[1]!Tabla1[#Headers],0)),"")</f>
        <v>und</v>
      </c>
      <c r="F188" s="70">
        <f>'[2]CATALOGO DE PROYECTO'!$H$187</f>
        <v>1</v>
      </c>
      <c r="G188" s="71"/>
      <c r="H188" s="71"/>
      <c r="I188" s="31"/>
    </row>
    <row r="189" spans="2:9" x14ac:dyDescent="0.25">
      <c r="B189" s="26" t="s">
        <v>7</v>
      </c>
      <c r="C189" s="66" t="s">
        <v>174</v>
      </c>
      <c r="D189" s="67" t="str">
        <f>IFERROR(INDEX([1]!Tabla1[#Data],MATCH(C189,INDEX([1]!Tabla1[#Data],,MATCH($C$9,[1]!Tabla1[#Headers],0)),0),MATCH($D$9,[1]!Tabla1[#Headers],0)),"")</f>
        <v>SUMINISTRO E INSTALACIÓN  ABRAZADERAS DIAM= 4"</v>
      </c>
      <c r="E189" s="70" t="str">
        <f>IFERROR(INDEX([1]!Tabla1[#Data],MATCH(C189,INDEX([1]!Tabla1[#Data],,MATCH($C$9,[1]!Tabla1[#Headers],0)),0),MATCH($E$9,[1]!Tabla1[#Headers],0)),"")</f>
        <v>und</v>
      </c>
      <c r="F189" s="70">
        <f>'[2]CATALOGO DE PROYECTO'!$H$188</f>
        <v>1</v>
      </c>
      <c r="G189" s="71"/>
      <c r="H189" s="71"/>
      <c r="I189" s="31"/>
    </row>
    <row r="190" spans="2:9" x14ac:dyDescent="0.25">
      <c r="B190" s="26" t="s">
        <v>7</v>
      </c>
      <c r="C190" s="66" t="s">
        <v>175</v>
      </c>
      <c r="D190" s="67" t="str">
        <f>IFERROR(INDEX([1]!Tabla1[#Data],MATCH(C190,INDEX([1]!Tabla1[#Data],,MATCH($C$9,[1]!Tabla1[#Headers],0)),0),MATCH($D$9,[1]!Tabla1[#Headers],0)),"")</f>
        <v>SUMINISTRO E INSTALACIÓN TUBERíA PERFORADA PVC CORRUGADA  DIAM= 4"</v>
      </c>
      <c r="E190" s="70" t="str">
        <f>IFERROR(INDEX([1]!Tabla1[#Data],MATCH(C190,INDEX([1]!Tabla1[#Data],,MATCH($C$9,[1]!Tabla1[#Headers],0)),0),MATCH($E$9,[1]!Tabla1[#Headers],0)),"")</f>
        <v>m</v>
      </c>
      <c r="F190" s="70">
        <f>'[2]CATALOGO DE PROYECTO'!$H$189</f>
        <v>195.35</v>
      </c>
      <c r="G190" s="71"/>
      <c r="H190" s="71"/>
      <c r="I190" s="31"/>
    </row>
    <row r="191" spans="2:9" x14ac:dyDescent="0.25">
      <c r="B191" s="26" t="s">
        <v>7</v>
      </c>
      <c r="C191" s="66" t="s">
        <v>176</v>
      </c>
      <c r="D191" s="67" t="str">
        <f>IFERROR(INDEX([1]!Tabla1[#Data],MATCH(C191,INDEX([1]!Tabla1[#Data],,MATCH($C$9,[1]!Tabla1[#Headers],0)),0),MATCH($D$9,[1]!Tabla1[#Headers],0)),"")</f>
        <v>GEOTEXTIL NO TEJIDO NT1600 O SIMILAR PARA CAMPOS DE INFILTRACIÓN</v>
      </c>
      <c r="E191" s="70" t="str">
        <f>IFERROR(INDEX([1]!Tabla1[#Data],MATCH(C191,INDEX([1]!Tabla1[#Data],,MATCH($C$9,[1]!Tabla1[#Headers],0)),0),MATCH($E$9,[1]!Tabla1[#Headers],0)),"")</f>
        <v>m2</v>
      </c>
      <c r="F191" s="70">
        <f>'[2]CATALOGO DE PROYECTO'!$H$190</f>
        <v>781.4</v>
      </c>
      <c r="G191" s="71"/>
      <c r="H191" s="71"/>
      <c r="I191" s="31"/>
    </row>
    <row r="192" spans="2:9" x14ac:dyDescent="0.25">
      <c r="B192" s="22"/>
      <c r="C192" s="62" t="s">
        <v>177</v>
      </c>
      <c r="D192" s="63" t="str">
        <f>IFERROR(INDEX([1]!Tabla1[#Data],MATCH(C192,INDEX([1]!Tabla1[#Data],,MATCH($C$9,[1]!Tabla1[#Headers],0)),0),MATCH($D$9,[1]!Tabla1[#Headers],0)),"")</f>
        <v>RED  GENERAL DE AGUAS LLUVIAS</v>
      </c>
      <c r="E192" s="64"/>
      <c r="F192" s="64"/>
      <c r="G192" s="65"/>
      <c r="H192" s="65"/>
      <c r="I192" s="25" t="e">
        <f ca="1">(#REF!*100%)/Tabla8[[#Totals],[Cantidad4]]</f>
        <v>#REF!</v>
      </c>
    </row>
    <row r="193" spans="2:9" x14ac:dyDescent="0.25">
      <c r="B193" s="26" t="s">
        <v>7</v>
      </c>
      <c r="C193" s="66" t="s">
        <v>178</v>
      </c>
      <c r="D193" s="67" t="str">
        <f>IFERROR(INDEX([1]!Tabla1[#Data],MATCH(C193,INDEX([1]!Tabla1[#Data],,MATCH($C$9,[1]!Tabla1[#Headers],0)),0),MATCH($D$9,[1]!Tabla1[#Headers],0)),"")</f>
        <v>SUMINISTRO E INSTALACIÓN TUBERíA PVC ALCANTARILLADO 160MM</v>
      </c>
      <c r="E193" s="70" t="str">
        <f>IFERROR(INDEX([1]!Tabla1[#Data],MATCH(C193,INDEX([1]!Tabla1[#Data],,MATCH($C$9,[1]!Tabla1[#Headers],0)),0),MATCH($E$9,[1]!Tabla1[#Headers],0)),"")</f>
        <v>m</v>
      </c>
      <c r="F193" s="70">
        <f>'[2]CATALOGO DE PROYECTO'!$H$192</f>
        <v>68.94</v>
      </c>
      <c r="G193" s="71"/>
      <c r="H193" s="71"/>
      <c r="I193" s="31"/>
    </row>
    <row r="194" spans="2:9" x14ac:dyDescent="0.25">
      <c r="B194" s="26" t="s">
        <v>7</v>
      </c>
      <c r="C194" s="66" t="s">
        <v>179</v>
      </c>
      <c r="D194" s="67" t="str">
        <f>IFERROR(INDEX([1]!Tabla1[#Data],MATCH(C194,INDEX([1]!Tabla1[#Data],,MATCH($C$9,[1]!Tabla1[#Headers],0)),0),MATCH($D$9,[1]!Tabla1[#Headers],0)),"")</f>
        <v>SUMINISTRO E INSTALACIÓN ACCESORIO PVC ALCANTARILLADO 160MM</v>
      </c>
      <c r="E194" s="70" t="str">
        <f>IFERROR(INDEX([1]!Tabla1[#Data],MATCH(C194,INDEX([1]!Tabla1[#Data],,MATCH($C$9,[1]!Tabla1[#Headers],0)),0),MATCH($E$9,[1]!Tabla1[#Headers],0)),"")</f>
        <v>und</v>
      </c>
      <c r="F194" s="70">
        <f>'[2]CATALOGO DE PROYECTO'!$H$193</f>
        <v>12</v>
      </c>
      <c r="G194" s="71"/>
      <c r="H194" s="71"/>
      <c r="I194" s="31"/>
    </row>
    <row r="195" spans="2:9" x14ac:dyDescent="0.25">
      <c r="B195" s="26" t="s">
        <v>7</v>
      </c>
      <c r="C195" s="66" t="s">
        <v>180</v>
      </c>
      <c r="D195" s="67" t="str">
        <f>IFERROR(INDEX([1]!Tabla1[#Data],MATCH(C195,INDEX([1]!Tabla1[#Data],,MATCH($C$9,[1]!Tabla1[#Headers],0)),0),MATCH($D$9,[1]!Tabla1[#Headers],0)),"")</f>
        <v>SUMINISTRO E INSTALACIÓN TUBERíA PVC-S  DIAM= 4"</v>
      </c>
      <c r="E195" s="70" t="str">
        <f>IFERROR(INDEX([1]!Tabla1[#Data],MATCH(C195,INDEX([1]!Tabla1[#Data],,MATCH($C$9,[1]!Tabla1[#Headers],0)),0),MATCH($E$9,[1]!Tabla1[#Headers],0)),"")</f>
        <v>m</v>
      </c>
      <c r="F195" s="70">
        <f>'[2]CATALOGO DE PROYECTO'!$H$194</f>
        <v>65.31</v>
      </c>
      <c r="G195" s="71"/>
      <c r="H195" s="71"/>
      <c r="I195" s="31"/>
    </row>
    <row r="196" spans="2:9" x14ac:dyDescent="0.25">
      <c r="B196" s="26" t="s">
        <v>7</v>
      </c>
      <c r="C196" s="66" t="s">
        <v>181</v>
      </c>
      <c r="D196" s="67" t="str">
        <f>IFERROR(INDEX([1]!Tabla1[#Data],MATCH(C196,INDEX([1]!Tabla1[#Data],,MATCH($C$9,[1]!Tabla1[#Headers],0)),0),MATCH($D$9,[1]!Tabla1[#Headers],0)),"")</f>
        <v>SUMINISTRO E INSTALACIÓN ACCESORIOS PVC-S DIAM= 4"</v>
      </c>
      <c r="E196" s="70" t="str">
        <f>IFERROR(INDEX([1]!Tabla1[#Data],MATCH(C196,INDEX([1]!Tabla1[#Data],,MATCH($C$9,[1]!Tabla1[#Headers],0)),0),MATCH($E$9,[1]!Tabla1[#Headers],0)),"")</f>
        <v>und</v>
      </c>
      <c r="F196" s="70">
        <f>'[2]CATALOGO DE PROYECTO'!$H$195</f>
        <v>59</v>
      </c>
      <c r="G196" s="71"/>
      <c r="H196" s="71"/>
      <c r="I196" s="31"/>
    </row>
    <row r="197" spans="2:9" x14ac:dyDescent="0.25">
      <c r="B197" s="26" t="s">
        <v>7</v>
      </c>
      <c r="C197" s="66" t="s">
        <v>182</v>
      </c>
      <c r="D197" s="67" t="str">
        <f>IFERROR(INDEX([1]!Tabla1[#Data],MATCH(C197,INDEX([1]!Tabla1[#Data],,MATCH($C$9,[1]!Tabla1[#Headers],0)),0),MATCH($D$9,[1]!Tabla1[#Headers],0)),"")</f>
        <v>SUMINISTRO E INSTALACIÓN TUBERíA PVC ALCANTARILLADO 110MM</v>
      </c>
      <c r="E197" s="70" t="str">
        <f>IFERROR(INDEX([1]!Tabla1[#Data],MATCH(C197,INDEX([1]!Tabla1[#Data],,MATCH($C$9,[1]!Tabla1[#Headers],0)),0),MATCH($E$9,[1]!Tabla1[#Headers],0)),"")</f>
        <v>m</v>
      </c>
      <c r="F197" s="70">
        <f>'[2]CATALOGO DE PROYECTO'!$H$196</f>
        <v>7.15</v>
      </c>
      <c r="G197" s="71"/>
      <c r="H197" s="71"/>
      <c r="I197" s="31"/>
    </row>
    <row r="198" spans="2:9" x14ac:dyDescent="0.25">
      <c r="B198" s="26" t="s">
        <v>7</v>
      </c>
      <c r="C198" s="66" t="s">
        <v>183</v>
      </c>
      <c r="D198" s="67" t="str">
        <f>IFERROR(INDEX([1]!Tabla1[#Data],MATCH(C198,INDEX([1]!Tabla1[#Data],,MATCH($C$9,[1]!Tabla1[#Headers],0)),0),MATCH($D$9,[1]!Tabla1[#Headers],0)),"")</f>
        <v>SUMINISTRO E INSTALACIÓN ACCESORIO PVC ALCANTARILLADO 110MM</v>
      </c>
      <c r="E198" s="70" t="str">
        <f>IFERROR(INDEX([1]!Tabla1[#Data],MATCH(C198,INDEX([1]!Tabla1[#Data],,MATCH($C$9,[1]!Tabla1[#Headers],0)),0),MATCH($E$9,[1]!Tabla1[#Headers],0)),"")</f>
        <v>und</v>
      </c>
      <c r="F198" s="70">
        <f>'[2]CATALOGO DE PROYECTO'!$H$197</f>
        <v>2</v>
      </c>
      <c r="G198" s="71"/>
      <c r="H198" s="71"/>
      <c r="I198" s="31"/>
    </row>
    <row r="199" spans="2:9" x14ac:dyDescent="0.25">
      <c r="B199" s="26" t="s">
        <v>7</v>
      </c>
      <c r="C199" s="66" t="s">
        <v>184</v>
      </c>
      <c r="D199" s="67" t="str">
        <f>IFERROR(INDEX([1]!Tabla1[#Data],MATCH(C199,INDEX([1]!Tabla1[#Data],,MATCH($C$9,[1]!Tabla1[#Headers],0)),0),MATCH($D$9,[1]!Tabla1[#Headers],0)),"")</f>
        <v>SUMINISTRO E INSTALACIÓN TRAGANTE 5"X4"</v>
      </c>
      <c r="E199" s="70" t="str">
        <f>IFERROR(INDEX([1]!Tabla1[#Data],MATCH(C199,INDEX([1]!Tabla1[#Data],,MATCH($C$9,[1]!Tabla1[#Headers],0)),0),MATCH($E$9,[1]!Tabla1[#Headers],0)),"")</f>
        <v>und</v>
      </c>
      <c r="F199" s="70">
        <f>'[2]CATALOGO DE PROYECTO'!$H$198</f>
        <v>12</v>
      </c>
      <c r="G199" s="71"/>
      <c r="H199" s="71"/>
      <c r="I199" s="31"/>
    </row>
    <row r="200" spans="2:9" x14ac:dyDescent="0.25">
      <c r="B200" s="26" t="s">
        <v>7</v>
      </c>
      <c r="C200" s="66" t="s">
        <v>185</v>
      </c>
      <c r="D200" s="67" t="str">
        <f>IFERROR(INDEX([1]!Tabla1[#Data],MATCH(C200,INDEX([1]!Tabla1[#Data],,MATCH($C$9,[1]!Tabla1[#Headers],0)),0),MATCH($D$9,[1]!Tabla1[#Headers],0)),"")</f>
        <v>SUMINISTRO E INSTALACIÓN CANALES EN LAMINA GALVANIZADA</v>
      </c>
      <c r="E200" s="70" t="str">
        <f>IFERROR(INDEX([1]!Tabla1[#Data],MATCH(C200,INDEX([1]!Tabla1[#Data],,MATCH($C$9,[1]!Tabla1[#Headers],0)),0),MATCH($E$9,[1]!Tabla1[#Headers],0)),"")</f>
        <v>m</v>
      </c>
      <c r="F200" s="70">
        <f>'[2]CATALOGO DE PROYECTO'!$H$199</f>
        <v>24</v>
      </c>
      <c r="G200" s="71"/>
      <c r="H200" s="71"/>
      <c r="I200" s="31"/>
    </row>
    <row r="201" spans="2:9" x14ac:dyDescent="0.25">
      <c r="B201" s="26" t="s">
        <v>7</v>
      </c>
      <c r="C201" s="66" t="s">
        <v>186</v>
      </c>
      <c r="D201" s="67" t="str">
        <f>IFERROR(INDEX([1]!Tabla1[#Data],MATCH(C201,INDEX([1]!Tabla1[#Data],,MATCH($C$9,[1]!Tabla1[#Headers],0)),0),MATCH($D$9,[1]!Tabla1[#Headers],0)),"")</f>
        <v>SUMINISTRO E INSTALACIÓN TUBERíA PERFORADA PVC CORRUGADA  DIAM= 4"</v>
      </c>
      <c r="E201" s="70" t="str">
        <f>IFERROR(INDEX([1]!Tabla1[#Data],MATCH(C201,INDEX([1]!Tabla1[#Data],,MATCH($C$9,[1]!Tabla1[#Headers],0)),0),MATCH($E$9,[1]!Tabla1[#Headers],0)),"")</f>
        <v>m</v>
      </c>
      <c r="F201" s="70">
        <f>'[2]CATALOGO DE PROYECTO'!$H$200</f>
        <v>0</v>
      </c>
      <c r="G201" s="71"/>
      <c r="H201" s="71"/>
      <c r="I201" s="31"/>
    </row>
    <row r="202" spans="2:9" x14ac:dyDescent="0.25">
      <c r="B202" s="26" t="s">
        <v>7</v>
      </c>
      <c r="C202" s="66" t="s">
        <v>187</v>
      </c>
      <c r="D202" s="67" t="str">
        <f>IFERROR(INDEX([1]!Tabla1[#Data],MATCH(C202,INDEX([1]!Tabla1[#Data],,MATCH($C$9,[1]!Tabla1[#Headers],0)),0),MATCH($D$9,[1]!Tabla1[#Headers],0)),"")</f>
        <v>GEOTEXTIL NO TEJIDO NT1600 O SIMILAR PARA CAMPOS DE INFILTRACIÓN</v>
      </c>
      <c r="E202" s="70" t="str">
        <f>IFERROR(INDEX([1]!Tabla1[#Data],MATCH(C202,INDEX([1]!Tabla1[#Data],,MATCH($C$9,[1]!Tabla1[#Headers],0)),0),MATCH($E$9,[1]!Tabla1[#Headers],0)),"")</f>
        <v>m2</v>
      </c>
      <c r="F202" s="70">
        <f>'[2]CATALOGO DE PROYECTO'!$H$201</f>
        <v>704.89650000000006</v>
      </c>
      <c r="G202" s="71"/>
      <c r="H202" s="71"/>
      <c r="I202" s="31"/>
    </row>
    <row r="203" spans="2:9" x14ac:dyDescent="0.25">
      <c r="B203" s="22"/>
      <c r="C203" s="62">
        <v>8.11</v>
      </c>
      <c r="D203" s="63" t="str">
        <f>IFERROR(INDEX([1]!Tabla1[#Data],MATCH(C203,INDEX([1]!Tabla1[#Data],,MATCH($C$9,[1]!Tabla1[#Headers],0)),0),MATCH($D$9,[1]!Tabla1[#Headers],0)),"")</f>
        <v>PUNTOS HIDRAULICOS DE AGUA FRIA</v>
      </c>
      <c r="E203" s="64"/>
      <c r="F203" s="64"/>
      <c r="G203" s="65"/>
      <c r="H203" s="65"/>
      <c r="I203" s="25" t="e">
        <f ca="1">(#REF!*100%)/Tabla8[[#Totals],[Cantidad4]]</f>
        <v>#REF!</v>
      </c>
    </row>
    <row r="204" spans="2:9" x14ac:dyDescent="0.25">
      <c r="B204" s="26" t="s">
        <v>7</v>
      </c>
      <c r="C204" s="66" t="s">
        <v>188</v>
      </c>
      <c r="D204" s="67" t="str">
        <f>IFERROR(INDEX([1]!Tabla1[#Data],MATCH(C204,INDEX([1]!Tabla1[#Data],,MATCH($C$9,[1]!Tabla1[#Headers],0)),0),MATCH($D$9,[1]!Tabla1[#Headers],0)),"")</f>
        <v>INSTALACIÓN DE PUNTO HIDRAULICO A.F LAVAMANOS 1/2"</v>
      </c>
      <c r="E204" s="70" t="str">
        <f>IFERROR(INDEX([1]!Tabla1[#Data],MATCH(C204,INDEX([1]!Tabla1[#Data],,MATCH($C$9,[1]!Tabla1[#Headers],0)),0),MATCH($E$9,[1]!Tabla1[#Headers],0)),"")</f>
        <v>und</v>
      </c>
      <c r="F204" s="70">
        <f>'[2]CATALOGO DE PROYECTO'!$H$203</f>
        <v>2</v>
      </c>
      <c r="G204" s="71"/>
      <c r="H204" s="71"/>
      <c r="I204" s="31"/>
    </row>
    <row r="205" spans="2:9" x14ac:dyDescent="0.25">
      <c r="B205" s="26" t="s">
        <v>7</v>
      </c>
      <c r="C205" s="66" t="s">
        <v>189</v>
      </c>
      <c r="D205" s="67" t="str">
        <f>IFERROR(INDEX([1]!Tabla1[#Data],MATCH(C205,INDEX([1]!Tabla1[#Data],,MATCH($C$9,[1]!Tabla1[#Headers],0)),0),MATCH($D$9,[1]!Tabla1[#Headers],0)),"")</f>
        <v>INSTALACIÓN DE PUNTO HIDRAULICO A.F LAVAPLATOS 1/2"</v>
      </c>
      <c r="E205" s="70" t="str">
        <f>IFERROR(INDEX([1]!Tabla1[#Data],MATCH(C205,INDEX([1]!Tabla1[#Data],,MATCH($C$9,[1]!Tabla1[#Headers],0)),0),MATCH($E$9,[1]!Tabla1[#Headers],0)),"")</f>
        <v>und</v>
      </c>
      <c r="F205" s="70">
        <f>'[2]CATALOGO DE PROYECTO'!$H$204</f>
        <v>1</v>
      </c>
      <c r="G205" s="71"/>
      <c r="H205" s="71"/>
      <c r="I205" s="31"/>
    </row>
    <row r="206" spans="2:9" x14ac:dyDescent="0.25">
      <c r="B206" s="22"/>
      <c r="C206" s="62">
        <v>8.1199999999999992</v>
      </c>
      <c r="D206" s="63" t="str">
        <f>IFERROR(INDEX([1]!Tabla1[#Data],MATCH(C206,INDEX([1]!Tabla1[#Data],,MATCH($C$9,[1]!Tabla1[#Headers],0)),0),MATCH($D$9,[1]!Tabla1[#Headers],0)),"")</f>
        <v>PUNTOS HIDRAULICOS RECIRCULACIÓN DE AGUAS LLUVIAS</v>
      </c>
      <c r="E206" s="64"/>
      <c r="F206" s="64"/>
      <c r="G206" s="65"/>
      <c r="H206" s="65"/>
      <c r="I206" s="25" t="e">
        <f ca="1">(#REF!*100%)/Tabla8[[#Totals],[Cantidad4]]</f>
        <v>#REF!</v>
      </c>
    </row>
    <row r="207" spans="2:9" x14ac:dyDescent="0.25">
      <c r="B207" s="26" t="s">
        <v>7</v>
      </c>
      <c r="C207" s="66" t="s">
        <v>190</v>
      </c>
      <c r="D207" s="67" t="str">
        <f>IFERROR(INDEX([1]!Tabla1[#Data],MATCH(C207,INDEX([1]!Tabla1[#Data],,MATCH($C$9,[1]!Tabla1[#Headers],0)),0),MATCH($D$9,[1]!Tabla1[#Headers],0)),"")</f>
        <v>INSTALACIÓN DE PUNTO HIDRAULICO A.F SANITARIO DE TANQUE 1/2"</v>
      </c>
      <c r="E207" s="70" t="str">
        <f>IFERROR(INDEX([1]!Tabla1[#Data],MATCH(C207,INDEX([1]!Tabla1[#Data],,MATCH($C$9,[1]!Tabla1[#Headers],0)),0),MATCH($E$9,[1]!Tabla1[#Headers],0)),"")</f>
        <v>und</v>
      </c>
      <c r="F207" s="70">
        <f>'[2]CATALOGO DE PROYECTO'!$H$206</f>
        <v>4</v>
      </c>
      <c r="G207" s="71"/>
      <c r="H207" s="71"/>
      <c r="I207" s="31"/>
    </row>
    <row r="208" spans="2:9" x14ac:dyDescent="0.25">
      <c r="B208" s="26" t="s">
        <v>7</v>
      </c>
      <c r="C208" s="66" t="s">
        <v>191</v>
      </c>
      <c r="D208" s="67" t="str">
        <f>IFERROR(INDEX([1]!Tabla1[#Data],MATCH(C208,INDEX([1]!Tabla1[#Data],,MATCH($C$9,[1]!Tabla1[#Headers],0)),0),MATCH($D$9,[1]!Tabla1[#Headers],0)),"")</f>
        <v>INSTALACIÓN DE PUNTO HIDRAULICO A.F LLAVE MANGUERA 1/2"</v>
      </c>
      <c r="E208" s="70" t="str">
        <f>IFERROR(INDEX([1]!Tabla1[#Data],MATCH(C208,INDEX([1]!Tabla1[#Data],,MATCH($C$9,[1]!Tabla1[#Headers],0)),0),MATCH($E$9,[1]!Tabla1[#Headers],0)),"")</f>
        <v>und</v>
      </c>
      <c r="F208" s="70">
        <f>'[2]CATALOGO DE PROYECTO'!$H$207</f>
        <v>2</v>
      </c>
      <c r="G208" s="71"/>
      <c r="H208" s="71"/>
      <c r="I208" s="31"/>
    </row>
    <row r="209" spans="2:9" x14ac:dyDescent="0.25">
      <c r="B209" s="26" t="s">
        <v>7</v>
      </c>
      <c r="C209" s="66" t="s">
        <v>192</v>
      </c>
      <c r="D209" s="67" t="str">
        <f>IFERROR(INDEX([1]!Tabla1[#Data],MATCH(C209,INDEX([1]!Tabla1[#Data],,MATCH($C$9,[1]!Tabla1[#Headers],0)),0),MATCH($D$9,[1]!Tabla1[#Headers],0)),"")</f>
        <v>INSTALACIÓN DE PUNTO HIDRAULICO A.F POCETA DE ASEO 1/2"</v>
      </c>
      <c r="E209" s="70" t="str">
        <f>IFERROR(INDEX([1]!Tabla1[#Data],MATCH(C209,INDEX([1]!Tabla1[#Data],,MATCH($C$9,[1]!Tabla1[#Headers],0)),0),MATCH($E$9,[1]!Tabla1[#Headers],0)),"")</f>
        <v>und</v>
      </c>
      <c r="F209" s="70">
        <f>'[2]CATALOGO DE PROYECTO'!$H$208</f>
        <v>1</v>
      </c>
      <c r="G209" s="71"/>
      <c r="H209" s="71"/>
      <c r="I209" s="31"/>
    </row>
    <row r="210" spans="2:9" x14ac:dyDescent="0.25">
      <c r="B210" s="22"/>
      <c r="C210" s="62">
        <v>8.1300000000000008</v>
      </c>
      <c r="D210" s="63" t="str">
        <f>IFERROR(INDEX([1]!Tabla1[#Data],MATCH(C210,INDEX([1]!Tabla1[#Data],,MATCH($C$9,[1]!Tabla1[#Headers],0)),0),MATCH($D$9,[1]!Tabla1[#Headers],0)),"")</f>
        <v>SALIDAS SANITARIAS</v>
      </c>
      <c r="E210" s="64"/>
      <c r="F210" s="64"/>
      <c r="G210" s="65"/>
      <c r="H210" s="65"/>
      <c r="I210" s="25" t="e">
        <f ca="1">(#REF!*100%)/Tabla8[[#Totals],[Cantidad4]]</f>
        <v>#REF!</v>
      </c>
    </row>
    <row r="211" spans="2:9" x14ac:dyDescent="0.25">
      <c r="B211" s="26" t="s">
        <v>7</v>
      </c>
      <c r="C211" s="66" t="s">
        <v>193</v>
      </c>
      <c r="D211" s="67" t="str">
        <f>IFERROR(INDEX([1]!Tabla1[#Data],MATCH(C211,INDEX([1]!Tabla1[#Data],,MATCH($C$9,[1]!Tabla1[#Headers],0)),0),MATCH($D$9,[1]!Tabla1[#Headers],0)),"")</f>
        <v>INSTALACIÓN DE SALIDA  SANITARIO TANQUE 4"</v>
      </c>
      <c r="E211" s="70" t="str">
        <f>IFERROR(INDEX([1]!Tabla1[#Data],MATCH(C211,INDEX([1]!Tabla1[#Data],,MATCH($C$9,[1]!Tabla1[#Headers],0)),0),MATCH($E$9,[1]!Tabla1[#Headers],0)),"")</f>
        <v>und</v>
      </c>
      <c r="F211" s="70">
        <f>'[2]CATALOGO DE PROYECTO'!$H$210</f>
        <v>4</v>
      </c>
      <c r="G211" s="71"/>
      <c r="H211" s="71"/>
      <c r="I211" s="31"/>
    </row>
    <row r="212" spans="2:9" x14ac:dyDescent="0.25">
      <c r="B212" s="26" t="s">
        <v>7</v>
      </c>
      <c r="C212" s="66" t="s">
        <v>194</v>
      </c>
      <c r="D212" s="67" t="str">
        <f>IFERROR(INDEX([1]!Tabla1[#Data],MATCH(C212,INDEX([1]!Tabla1[#Data],,MATCH($C$9,[1]!Tabla1[#Headers],0)),0),MATCH($D$9,[1]!Tabla1[#Headers],0)),"")</f>
        <v>INSTALACIÓN DE SALIDA  LAVAMANOS 2"</v>
      </c>
      <c r="E212" s="70" t="str">
        <f>IFERROR(INDEX([1]!Tabla1[#Data],MATCH(C212,INDEX([1]!Tabla1[#Data],,MATCH($C$9,[1]!Tabla1[#Headers],0)),0),MATCH($E$9,[1]!Tabla1[#Headers],0)),"")</f>
        <v>und</v>
      </c>
      <c r="F212" s="70">
        <f>'[2]CATALOGO DE PROYECTO'!$H$211</f>
        <v>2</v>
      </c>
      <c r="G212" s="71"/>
      <c r="H212" s="71"/>
      <c r="I212" s="31"/>
    </row>
    <row r="213" spans="2:9" x14ac:dyDescent="0.25">
      <c r="B213" s="26" t="s">
        <v>7</v>
      </c>
      <c r="C213" s="66" t="s">
        <v>195</v>
      </c>
      <c r="D213" s="67" t="str">
        <f>IFERROR(INDEX([1]!Tabla1[#Data],MATCH(C213,INDEX([1]!Tabla1[#Data],,MATCH($C$9,[1]!Tabla1[#Headers],0)),0),MATCH($D$9,[1]!Tabla1[#Headers],0)),"")</f>
        <v>INSTALACIÓN DE SALIDA  LAVAPLATOS 2"</v>
      </c>
      <c r="E213" s="70" t="str">
        <f>IFERROR(INDEX([1]!Tabla1[#Data],MATCH(C213,INDEX([1]!Tabla1[#Data],,MATCH($C$9,[1]!Tabla1[#Headers],0)),0),MATCH($E$9,[1]!Tabla1[#Headers],0)),"")</f>
        <v>und</v>
      </c>
      <c r="F213" s="70">
        <f>'[2]CATALOGO DE PROYECTO'!$H$212</f>
        <v>1</v>
      </c>
      <c r="G213" s="71"/>
      <c r="H213" s="71"/>
      <c r="I213" s="31"/>
    </row>
    <row r="214" spans="2:9" x14ac:dyDescent="0.25">
      <c r="B214" s="26" t="s">
        <v>7</v>
      </c>
      <c r="C214" s="66" t="s">
        <v>196</v>
      </c>
      <c r="D214" s="67" t="str">
        <f>IFERROR(INDEX([1]!Tabla1[#Data],MATCH(C214,INDEX([1]!Tabla1[#Data],,MATCH($C$9,[1]!Tabla1[#Headers],0)),0),MATCH($D$9,[1]!Tabla1[#Headers],0)),"")</f>
        <v>INSTALACIÓN DE SALIDA  SIFON 3"</v>
      </c>
      <c r="E214" s="70" t="str">
        <f>IFERROR(INDEX([1]!Tabla1[#Data],MATCH(C214,INDEX([1]!Tabla1[#Data],,MATCH($C$9,[1]!Tabla1[#Headers],0)),0),MATCH($E$9,[1]!Tabla1[#Headers],0)),"")</f>
        <v>und</v>
      </c>
      <c r="F214" s="70">
        <f>'[2]CATALOGO DE PROYECTO'!$H$213</f>
        <v>2</v>
      </c>
      <c r="G214" s="71"/>
      <c r="H214" s="71"/>
      <c r="I214" s="31"/>
    </row>
    <row r="215" spans="2:9" x14ac:dyDescent="0.25">
      <c r="B215" s="26" t="s">
        <v>7</v>
      </c>
      <c r="C215" s="66" t="s">
        <v>197</v>
      </c>
      <c r="D215" s="67" t="str">
        <f>IFERROR(INDEX([1]!Tabla1[#Data],MATCH(C215,INDEX([1]!Tabla1[#Data],,MATCH($C$9,[1]!Tabla1[#Headers],0)),0),MATCH($D$9,[1]!Tabla1[#Headers],0)),"")</f>
        <v>INSTALACIÓN DE SALIDA  SIFON 2"</v>
      </c>
      <c r="E215" s="70" t="str">
        <f>IFERROR(INDEX([1]!Tabla1[#Data],MATCH(C215,INDEX([1]!Tabla1[#Data],,MATCH($C$9,[1]!Tabla1[#Headers],0)),0),MATCH($E$9,[1]!Tabla1[#Headers],0)),"")</f>
        <v>und</v>
      </c>
      <c r="F215" s="70">
        <f>'[2]CATALOGO DE PROYECTO'!$H$214</f>
        <v>1</v>
      </c>
      <c r="G215" s="71"/>
      <c r="H215" s="71"/>
      <c r="I215" s="31"/>
    </row>
    <row r="216" spans="2:9" x14ac:dyDescent="0.25">
      <c r="B216" s="22"/>
      <c r="C216" s="62">
        <v>8.14</v>
      </c>
      <c r="D216" s="63" t="str">
        <f>IFERROR(INDEX([1]!Tabla1[#Data],MATCH(C216,INDEX([1]!Tabla1[#Data],,MATCH($C$9,[1]!Tabla1[#Headers],0)),0),MATCH($D$9,[1]!Tabla1[#Headers],0)),"")</f>
        <v>SISTEMA DE PROTECCIÓN CONTRA INCENDIO</v>
      </c>
      <c r="E216" s="64"/>
      <c r="F216" s="64"/>
      <c r="G216" s="65"/>
      <c r="H216" s="65"/>
      <c r="I216" s="25" t="e">
        <f ca="1">(#REF!*100%)/Tabla8[[#Totals],[Cantidad4]]</f>
        <v>#REF!</v>
      </c>
    </row>
    <row r="217" spans="2:9" x14ac:dyDescent="0.25">
      <c r="B217" s="26" t="s">
        <v>7</v>
      </c>
      <c r="C217" s="66" t="s">
        <v>198</v>
      </c>
      <c r="D217" s="67" t="str">
        <f>IFERROR(INDEX([1]!Tabla1[#Data],MATCH(C217,INDEX([1]!Tabla1[#Data],,MATCH($C$9,[1]!Tabla1[#Headers],0)),0),MATCH($D$9,[1]!Tabla1[#Headers],0)),"")</f>
        <v>SUMINISTRO E INSTALACIÓN  EXTINTOR MULTIPROPOSITO ABC 10 LB</v>
      </c>
      <c r="E217" s="70" t="str">
        <f>IFERROR(INDEX([1]!Tabla1[#Data],MATCH(C217,INDEX([1]!Tabla1[#Data],,MATCH($C$9,[1]!Tabla1[#Headers],0)),0),MATCH($E$9,[1]!Tabla1[#Headers],0)),"")</f>
        <v>und</v>
      </c>
      <c r="F217" s="70">
        <f>'[2]CATALOGO DE PROYECTO'!$H$216</f>
        <v>2</v>
      </c>
      <c r="G217" s="71"/>
      <c r="H217" s="71"/>
      <c r="I217" s="31"/>
    </row>
    <row r="218" spans="2:9" x14ac:dyDescent="0.25">
      <c r="B218" s="26" t="s">
        <v>7</v>
      </c>
      <c r="C218" s="66" t="s">
        <v>199</v>
      </c>
      <c r="D218" s="67" t="str">
        <f>IFERROR(INDEX([1]!Tabla1[#Data],MATCH(C218,INDEX([1]!Tabla1[#Data],,MATCH($C$9,[1]!Tabla1[#Headers],0)),0),MATCH($D$9,[1]!Tabla1[#Headers],0)),"")</f>
        <v>SUMINISTRO E INSTALACIÓN EXTINTOR A BASE DE CO2 10 LB</v>
      </c>
      <c r="E218" s="70" t="str">
        <f>IFERROR(INDEX([1]!Tabla1[#Data],MATCH(C218,INDEX([1]!Tabla1[#Data],,MATCH($C$9,[1]!Tabla1[#Headers],0)),0),MATCH($E$9,[1]!Tabla1[#Headers],0)),"")</f>
        <v>und</v>
      </c>
      <c r="F218" s="70">
        <f>'[2]CATALOGO DE PROYECTO'!$H$217</f>
        <v>1</v>
      </c>
      <c r="G218" s="71"/>
      <c r="H218" s="71"/>
      <c r="I218" s="31"/>
    </row>
    <row r="219" spans="2:9" x14ac:dyDescent="0.25">
      <c r="B219" s="26" t="s">
        <v>7</v>
      </c>
      <c r="C219" s="66" t="s">
        <v>200</v>
      </c>
      <c r="D219" s="67" t="str">
        <f>IFERROR(INDEX([1]!Tabla1[#Data],MATCH(C219,INDEX([1]!Tabla1[#Data],,MATCH($C$9,[1]!Tabla1[#Headers],0)),0),MATCH($D$9,[1]!Tabla1[#Headers],0)),"")</f>
        <v>SUMINISTRO E INSTALACIÓN EXTINTOR K DE 10 LB</v>
      </c>
      <c r="E219" s="70" t="str">
        <f>IFERROR(INDEX([1]!Tabla1[#Data],MATCH(C219,INDEX([1]!Tabla1[#Data],,MATCH($C$9,[1]!Tabla1[#Headers],0)),0),MATCH($E$9,[1]!Tabla1[#Headers],0)),"")</f>
        <v>und</v>
      </c>
      <c r="F219" s="70">
        <f>'[2]CATALOGO DE PROYECTO'!$H$218</f>
        <v>1</v>
      </c>
      <c r="G219" s="71"/>
      <c r="H219" s="71"/>
      <c r="I219" s="31"/>
    </row>
    <row r="220" spans="2:9" x14ac:dyDescent="0.25">
      <c r="B220" s="22"/>
      <c r="C220" s="62">
        <v>8.15</v>
      </c>
      <c r="D220" s="63" t="str">
        <f>IFERROR(INDEX([1]!Tabla1[#Data],MATCH(C220,INDEX([1]!Tabla1[#Data],,MATCH($C$9,[1]!Tabla1[#Headers],0)),0),MATCH($D$9,[1]!Tabla1[#Headers],0)),"")</f>
        <v>RED DE GAS PROPANO</v>
      </c>
      <c r="E220" s="64"/>
      <c r="F220" s="64"/>
      <c r="G220" s="65"/>
      <c r="H220" s="65"/>
      <c r="I220" s="25" t="e">
        <f ca="1">(#REF!*100%)/Tabla8[[#Totals],[Cantidad4]]</f>
        <v>#REF!</v>
      </c>
    </row>
    <row r="221" spans="2:9" x14ac:dyDescent="0.25">
      <c r="B221" s="26" t="s">
        <v>7</v>
      </c>
      <c r="C221" s="66" t="s">
        <v>201</v>
      </c>
      <c r="D221" s="67" t="str">
        <f>IFERROR(INDEX([1]!Tabla1[#Data],MATCH(C221,INDEX([1]!Tabla1[#Data],,MATCH($C$9,[1]!Tabla1[#Headers],0)),0),MATCH($D$9,[1]!Tabla1[#Headers],0)),"")</f>
        <v>SUMINISTRO E INSTALACIÓN TUBERÍA A.G SCH 40 1/2"</v>
      </c>
      <c r="E221" s="70" t="str">
        <f>IFERROR(INDEX([1]!Tabla1[#Data],MATCH(C221,INDEX([1]!Tabla1[#Data],,MATCH($C$9,[1]!Tabla1[#Headers],0)),0),MATCH($E$9,[1]!Tabla1[#Headers],0)),"")</f>
        <v>M</v>
      </c>
      <c r="F221" s="70">
        <f>'[2]CATALOGO DE PROYECTO'!$H$220</f>
        <v>4.51</v>
      </c>
      <c r="G221" s="71"/>
      <c r="H221" s="71"/>
      <c r="I221" s="31"/>
    </row>
    <row r="222" spans="2:9" x14ac:dyDescent="0.25">
      <c r="B222" s="26" t="s">
        <v>7</v>
      </c>
      <c r="C222" s="66" t="s">
        <v>202</v>
      </c>
      <c r="D222" s="67" t="str">
        <f>IFERROR(INDEX([1]!Tabla1[#Data],MATCH(C222,INDEX([1]!Tabla1[#Data],,MATCH($C$9,[1]!Tabla1[#Headers],0)),0),MATCH($D$9,[1]!Tabla1[#Headers],0)),"")</f>
        <v>SUMINISTRO E INSTALACIÓN ACCESORIOS AG SCH 40   1/2"</v>
      </c>
      <c r="E222" s="70" t="str">
        <f>IFERROR(INDEX([1]!Tabla1[#Data],MATCH(C222,INDEX([1]!Tabla1[#Data],,MATCH($C$9,[1]!Tabla1[#Headers],0)),0),MATCH($E$9,[1]!Tabla1[#Headers],0)),"")</f>
        <v>und</v>
      </c>
      <c r="F222" s="70">
        <f>'[2]CATALOGO DE PROYECTO'!$H$221</f>
        <v>6</v>
      </c>
      <c r="G222" s="71"/>
      <c r="H222" s="71"/>
      <c r="I222" s="31"/>
    </row>
    <row r="223" spans="2:9" x14ac:dyDescent="0.25">
      <c r="B223" s="26" t="s">
        <v>7</v>
      </c>
      <c r="C223" s="66" t="s">
        <v>203</v>
      </c>
      <c r="D223" s="67" t="str">
        <f>IFERROR(INDEX([1]!Tabla1[#Data],MATCH(C223,INDEX([1]!Tabla1[#Data],,MATCH($C$9,[1]!Tabla1[#Headers],0)),0),MATCH($D$9,[1]!Tabla1[#Headers],0)),"")</f>
        <v>SUMINISTRO E INSTALACIÓN ABRAZADERAS   1/2"</v>
      </c>
      <c r="E223" s="70" t="str">
        <f>IFERROR(INDEX([1]!Tabla1[#Data],MATCH(C223,INDEX([1]!Tabla1[#Data],,MATCH($C$9,[1]!Tabla1[#Headers],0)),0),MATCH($E$9,[1]!Tabla1[#Headers],0)),"")</f>
        <v>und</v>
      </c>
      <c r="F223" s="70">
        <f>'[2]CATALOGO DE PROYECTO'!$H$222</f>
        <v>4</v>
      </c>
      <c r="G223" s="71"/>
      <c r="H223" s="71"/>
      <c r="I223" s="31"/>
    </row>
    <row r="224" spans="2:9" x14ac:dyDescent="0.25">
      <c r="B224" s="26" t="s">
        <v>7</v>
      </c>
      <c r="C224" s="66" t="s">
        <v>204</v>
      </c>
      <c r="D224" s="67" t="str">
        <f>IFERROR(INDEX([1]!Tabla1[#Data],MATCH(C224,INDEX([1]!Tabla1[#Data],,MATCH($C$9,[1]!Tabla1[#Headers],0)),0),MATCH($D$9,[1]!Tabla1[#Headers],0)),"")</f>
        <v>SUMINISTRO E INSTALACIÓN REGULADOR 1/2"</v>
      </c>
      <c r="E224" s="70" t="str">
        <f>IFERROR(INDEX([1]!Tabla1[#Data],MATCH(C224,INDEX([1]!Tabla1[#Data],,MATCH($C$9,[1]!Tabla1[#Headers],0)),0),MATCH($E$9,[1]!Tabla1[#Headers],0)),"")</f>
        <v>und</v>
      </c>
      <c r="F224" s="70">
        <f>'[2]CATALOGO DE PROYECTO'!$H$223</f>
        <v>1</v>
      </c>
      <c r="G224" s="71"/>
      <c r="H224" s="71"/>
      <c r="I224" s="31"/>
    </row>
    <row r="225" spans="2:9" x14ac:dyDescent="0.25">
      <c r="B225" s="26" t="s">
        <v>7</v>
      </c>
      <c r="C225" s="66" t="s">
        <v>205</v>
      </c>
      <c r="D225" s="67" t="str">
        <f>IFERROR(INDEX([1]!Tabla1[#Data],MATCH(C225,INDEX([1]!Tabla1[#Data],,MATCH($C$9,[1]!Tabla1[#Headers],0)),0),MATCH($D$9,[1]!Tabla1[#Headers],0)),"")</f>
        <v>SUMINISTRO E INSTALACIÓN REGISTRO DE BOLA 1/2"</v>
      </c>
      <c r="E225" s="70" t="str">
        <f>IFERROR(INDEX([1]!Tabla1[#Data],MATCH(C225,INDEX([1]!Tabla1[#Data],,MATCH($C$9,[1]!Tabla1[#Headers],0)),0),MATCH($E$9,[1]!Tabla1[#Headers],0)),"")</f>
        <v>und</v>
      </c>
      <c r="F225" s="70">
        <f>'[2]CATALOGO DE PROYECTO'!$H$224</f>
        <v>3</v>
      </c>
      <c r="G225" s="71"/>
      <c r="H225" s="71"/>
      <c r="I225" s="31"/>
    </row>
    <row r="226" spans="2:9" x14ac:dyDescent="0.25">
      <c r="B226" s="22"/>
      <c r="C226" s="62">
        <v>8.16</v>
      </c>
      <c r="D226" s="63" t="str">
        <f>IFERROR(INDEX([1]!Tabla1[#Data],MATCH(C226,INDEX([1]!Tabla1[#Data],,MATCH($C$9,[1]!Tabla1[#Headers],0)),0),MATCH($D$9,[1]!Tabla1[#Headers],0)),"")</f>
        <v>PUNTOS GAS  PROPANO</v>
      </c>
      <c r="E226" s="64"/>
      <c r="F226" s="64"/>
      <c r="G226" s="65"/>
      <c r="H226" s="65"/>
      <c r="I226" s="25" t="e">
        <f ca="1">(#REF!*100%)/Tabla8[[#Totals],[Cantidad4]]</f>
        <v>#REF!</v>
      </c>
    </row>
    <row r="227" spans="2:9" x14ac:dyDescent="0.25">
      <c r="B227" s="26" t="s">
        <v>7</v>
      </c>
      <c r="C227" s="66" t="s">
        <v>206</v>
      </c>
      <c r="D227" s="67" t="str">
        <f>IFERROR(INDEX([1]!Tabla1[#Data],MATCH(C227,INDEX([1]!Tabla1[#Data],,MATCH($C$9,[1]!Tabla1[#Headers],0)),0),MATCH($D$9,[1]!Tabla1[#Headers],0)),"")</f>
        <v>INSTALACIÓN DE PUNTO ESTUFA.</v>
      </c>
      <c r="E227" s="70" t="str">
        <f>IFERROR(INDEX([1]!Tabla1[#Data],MATCH(C227,INDEX([1]!Tabla1[#Data],,MATCH($C$9,[1]!Tabla1[#Headers],0)),0),MATCH($E$9,[1]!Tabla1[#Headers],0)),"")</f>
        <v>und</v>
      </c>
      <c r="F227" s="70">
        <f>'[2]CATALOGO DE PROYECTO'!$H$226</f>
        <v>1</v>
      </c>
      <c r="G227" s="71"/>
      <c r="H227" s="71"/>
      <c r="I227" s="31"/>
    </row>
    <row r="228" spans="2:9" x14ac:dyDescent="0.25">
      <c r="B228" s="22"/>
      <c r="C228" s="62">
        <v>8.17</v>
      </c>
      <c r="D228" s="63" t="str">
        <f>IFERROR(INDEX([1]!Tabla1[#Data],MATCH(C228,INDEX([1]!Tabla1[#Data],,MATCH($C$9,[1]!Tabla1[#Headers],0)),0),MATCH($D$9,[1]!Tabla1[#Headers],0)),"")</f>
        <v>PRUEBAS DEL SISTEMA</v>
      </c>
      <c r="E228" s="64"/>
      <c r="F228" s="64"/>
      <c r="G228" s="65"/>
      <c r="H228" s="65"/>
      <c r="I228" s="25" t="e">
        <f ca="1">(#REF!*100%)/Tabla8[[#Totals],[Cantidad4]]</f>
        <v>#REF!</v>
      </c>
    </row>
    <row r="229" spans="2:9" x14ac:dyDescent="0.25">
      <c r="B229" s="26" t="s">
        <v>7</v>
      </c>
      <c r="C229" s="66" t="s">
        <v>207</v>
      </c>
      <c r="D229" s="67" t="str">
        <f>IFERROR(INDEX([1]!Tabla1[#Data],MATCH(C229,INDEX([1]!Tabla1[#Data],,MATCH($C$9,[1]!Tabla1[#Headers],0)),0),MATCH($D$9,[1]!Tabla1[#Headers],0)),"")</f>
        <v>PRUEBA DE HERMETICIDAD PARA REDES DE PRESIÓN</v>
      </c>
      <c r="E229" s="70" t="str">
        <f>IFERROR(INDEX([1]!Tabla1[#Data],MATCH(C229,INDEX([1]!Tabla1[#Data],,MATCH($C$9,[1]!Tabla1[#Headers],0)),0),MATCH($E$9,[1]!Tabla1[#Headers],0)),"")</f>
        <v>und</v>
      </c>
      <c r="F229" s="70">
        <f>'[2]CATALOGO DE PROYECTO'!$H$228</f>
        <v>1</v>
      </c>
      <c r="G229" s="71"/>
      <c r="H229" s="71"/>
      <c r="I229" s="31"/>
    </row>
    <row r="230" spans="2:9" x14ac:dyDescent="0.25">
      <c r="B230" s="26" t="s">
        <v>7</v>
      </c>
      <c r="C230" s="66" t="s">
        <v>208</v>
      </c>
      <c r="D230" s="67" t="str">
        <f>IFERROR(INDEX([1]!Tabla1[#Data],MATCH(C230,INDEX([1]!Tabla1[#Data],,MATCH($C$9,[1]!Tabla1[#Headers],0)),0),MATCH($D$9,[1]!Tabla1[#Headers],0)),"")</f>
        <v>PRUEBA DE HERMETICIDAD PARA REDES A GRAVEDAD</v>
      </c>
      <c r="E230" s="70" t="str">
        <f>IFERROR(INDEX([1]!Tabla1[#Data],MATCH(C230,INDEX([1]!Tabla1[#Data],,MATCH($C$9,[1]!Tabla1[#Headers],0)),0),MATCH($E$9,[1]!Tabla1[#Headers],0)),"")</f>
        <v>und</v>
      </c>
      <c r="F230" s="70">
        <f>'[2]CATALOGO DE PROYECTO'!$H$229</f>
        <v>1</v>
      </c>
      <c r="G230" s="71"/>
      <c r="H230" s="71"/>
      <c r="I230" s="31"/>
    </row>
    <row r="231" spans="2:9" x14ac:dyDescent="0.25">
      <c r="B231" s="26" t="s">
        <v>7</v>
      </c>
      <c r="C231" s="66" t="s">
        <v>209</v>
      </c>
      <c r="D231" s="67" t="str">
        <f>IFERROR(INDEX([1]!Tabla1[#Data],MATCH(C231,INDEX([1]!Tabla1[#Data],,MATCH($C$9,[1]!Tabla1[#Headers],0)),0),MATCH($D$9,[1]!Tabla1[#Headers],0)),"")</f>
        <v>PRUEBA DE HERMETICIDAD PARA REDES DE GAS</v>
      </c>
      <c r="E231" s="70" t="str">
        <f>IFERROR(INDEX([1]!Tabla1[#Data],MATCH(C231,INDEX([1]!Tabla1[#Data],,MATCH($C$9,[1]!Tabla1[#Headers],0)),0),MATCH($E$9,[1]!Tabla1[#Headers],0)),"")</f>
        <v>und</v>
      </c>
      <c r="F231" s="70">
        <f>'[2]CATALOGO DE PROYECTO'!$H$230</f>
        <v>1</v>
      </c>
      <c r="G231" s="71"/>
      <c r="H231" s="71"/>
      <c r="I231" s="31"/>
    </row>
    <row r="232" spans="2:9" hidden="1" x14ac:dyDescent="0.25">
      <c r="B232" s="32" t="s">
        <v>26</v>
      </c>
      <c r="C232" s="68"/>
      <c r="D232" s="69" t="s">
        <v>210</v>
      </c>
      <c r="E232" s="68"/>
      <c r="F232" s="68"/>
      <c r="G232" s="72"/>
      <c r="H232" s="72"/>
      <c r="I232" s="35"/>
    </row>
    <row r="233" spans="2:9" x14ac:dyDescent="0.25">
      <c r="B233" s="22"/>
      <c r="C233" s="58">
        <v>9</v>
      </c>
      <c r="D233" s="59" t="str">
        <f>IFERROR(INDEX([1]!Tabla1[#Data],MATCH(C233,INDEX([1]!Tabla1[#Data],,MATCH($C$9,[1]!Tabla1[#Headers],0)),0),MATCH($D$9,[1]!Tabla1[#Headers],0)),"")</f>
        <v xml:space="preserve">9 INSTALACION INSTALACIONES ELÉCTRICAS, VOZ,DATOS, SISTEMA DE DETECCIÓN DE INCENDIOS, CCTV </v>
      </c>
      <c r="E233" s="60"/>
      <c r="F233" s="60"/>
      <c r="G233" s="61"/>
      <c r="H233" s="61"/>
      <c r="I233" s="25"/>
    </row>
    <row r="234" spans="2:9" x14ac:dyDescent="0.25">
      <c r="B234" s="22"/>
      <c r="C234" s="62" t="s">
        <v>211</v>
      </c>
      <c r="D234" s="63" t="str">
        <f>IFERROR(INDEX([1]!Tabla1[#Data],MATCH(C234,INDEX([1]!Tabla1[#Data],,MATCH($C$9,[1]!Tabla1[#Headers],0)),0),MATCH($D$9,[1]!Tabla1[#Headers],0)),"")</f>
        <v>INSTALACIONES ELECTRICAS</v>
      </c>
      <c r="E234" s="64"/>
      <c r="F234" s="64"/>
      <c r="G234" s="65"/>
      <c r="H234" s="65"/>
      <c r="I234" s="25" t="e">
        <f ca="1">(#REF!*100%)/Tabla8[[#Totals],[Cantidad4]]</f>
        <v>#REF!</v>
      </c>
    </row>
    <row r="235" spans="2:9" x14ac:dyDescent="0.25">
      <c r="B235" s="26" t="s">
        <v>7</v>
      </c>
      <c r="C235" s="66" t="s">
        <v>212</v>
      </c>
      <c r="D235" s="67" t="str">
        <f>IFERROR(INDEX([1]!Tabla1[#Data],MATCH(C235,INDEX([1]!Tabla1[#Data],,MATCH($C$9,[1]!Tabla1[#Headers],0)),0),MATCH($D$9,[1]!Tabla1[#Headers],0)),"")</f>
        <v>ADECUACIÓN EN TABLERO EXISTENTE PARA CONEXIÓN DE TABLERO NORMAL Y TABLERO DE BOMBAS</v>
      </c>
      <c r="E235" s="70" t="str">
        <f>IFERROR(INDEX([1]!Tabla1[#Data],MATCH(C235,INDEX([1]!Tabla1[#Data],,MATCH($C$9,[1]!Tabla1[#Headers],0)),0),MATCH($E$9,[1]!Tabla1[#Headers],0)),"")</f>
        <v>UN</v>
      </c>
      <c r="F235" s="70">
        <f>'[2]CATALOGO DE PROYECTO'!$H$233</f>
        <v>1</v>
      </c>
      <c r="G235" s="71"/>
      <c r="H235" s="71"/>
      <c r="I235" s="31"/>
    </row>
    <row r="236" spans="2:9" ht="25.5" x14ac:dyDescent="0.25">
      <c r="B236" s="26" t="s">
        <v>7</v>
      </c>
      <c r="C236" s="66" t="s">
        <v>213</v>
      </c>
      <c r="D236" s="67" t="str">
        <f>IFERROR(INDEX([1]!Tabla1[#Data],MATCH(C236,INDEX([1]!Tabla1[#Data],,MATCH($C$9,[1]!Tabla1[#Headers],0)),0),MATCH($D$9,[1]!Tabla1[#Headers],0)),"")</f>
        <v>SUMINISTRO, INSTALACIÓN Y TRANSPORTE DE TABLERO BIFÁSICO DE 12 CUENTAS CON ESPACIO PARA TOTALIZADOR, PUERTA Y CHAPA</v>
      </c>
      <c r="E236" s="70" t="str">
        <f>IFERROR(INDEX([1]!Tabla1[#Data],MATCH(C236,INDEX([1]!Tabla1[#Data],,MATCH($C$9,[1]!Tabla1[#Headers],0)),0),MATCH($E$9,[1]!Tabla1[#Headers],0)),"")</f>
        <v>UN</v>
      </c>
      <c r="F236" s="70">
        <f>'[2]CATALOGO DE PROYECTO'!$H$234</f>
        <v>1</v>
      </c>
      <c r="G236" s="71"/>
      <c r="H236" s="71"/>
      <c r="I236" s="31"/>
    </row>
    <row r="237" spans="2:9" ht="25.5" x14ac:dyDescent="0.25">
      <c r="B237" s="26" t="s">
        <v>7</v>
      </c>
      <c r="C237" s="66" t="s">
        <v>214</v>
      </c>
      <c r="D237" s="67" t="str">
        <f>IFERROR(INDEX([1]!Tabla1[#Data],MATCH(C237,INDEX([1]!Tabla1[#Data],,MATCH($C$9,[1]!Tabla1[#Headers],0)),0),MATCH($D$9,[1]!Tabla1[#Headers],0)),"")</f>
        <v>SUMINISTRO, INSTALACIÓN Y TRANSPORTE DE INTERRUPTOR TERMOMAGNÉTICO ENCHUFABLE DESDE 1X20 A HASTA 1X60 A, ICC 10 KA (SEGÚN CUADROS DE CARGAS).</v>
      </c>
      <c r="E237" s="70" t="str">
        <f>IFERROR(INDEX([1]!Tabla1[#Data],MATCH(C237,INDEX([1]!Tabla1[#Data],,MATCH($C$9,[1]!Tabla1[#Headers],0)),0),MATCH($E$9,[1]!Tabla1[#Headers],0)),"")</f>
        <v>UN</v>
      </c>
      <c r="F237" s="70">
        <f>'[2]CATALOGO DE PROYECTO'!$H$235</f>
        <v>9</v>
      </c>
      <c r="G237" s="71"/>
      <c r="H237" s="71"/>
      <c r="I237" s="31"/>
    </row>
    <row r="238" spans="2:9" ht="25.5" x14ac:dyDescent="0.25">
      <c r="B238" s="26" t="s">
        <v>7</v>
      </c>
      <c r="C238" s="66" t="s">
        <v>215</v>
      </c>
      <c r="D238" s="67" t="str">
        <f>IFERROR(INDEX([1]!Tabla1[#Data],MATCH(C238,INDEX([1]!Tabla1[#Data],,MATCH($C$9,[1]!Tabla1[#Headers],0)),0),MATCH($D$9,[1]!Tabla1[#Headers],0)),"")</f>
        <v>SUMINISTRO, INSTALACIÓN Y TRANSPORTE DE INTERRUPTOR TERMOMAGNÉTICO INDUSTRIAL DESDE 2X20 A HASTA 2X60 A, ICC ≥ 25 KA (SEGÚN CUADROS DE CARGAS).</v>
      </c>
      <c r="E238" s="70" t="str">
        <f>IFERROR(INDEX([1]!Tabla1[#Data],MATCH(C238,INDEX([1]!Tabla1[#Data],,MATCH($C$9,[1]!Tabla1[#Headers],0)),0),MATCH($E$9,[1]!Tabla1[#Headers],0)),"")</f>
        <v>UN</v>
      </c>
      <c r="F238" s="70">
        <f>'[2]CATALOGO DE PROYECTO'!$H$236</f>
        <v>1</v>
      </c>
      <c r="G238" s="71"/>
      <c r="H238" s="71"/>
      <c r="I238" s="31"/>
    </row>
    <row r="239" spans="2:9" x14ac:dyDescent="0.25">
      <c r="B239" s="26" t="s">
        <v>7</v>
      </c>
      <c r="C239" s="66" t="s">
        <v>216</v>
      </c>
      <c r="D239" s="67" t="str">
        <f>IFERROR(INDEX([1]!Tabla1[#Data],MATCH(C239,INDEX([1]!Tabla1[#Data],,MATCH($C$9,[1]!Tabla1[#Headers],0)),0),MATCH($D$9,[1]!Tabla1[#Headers],0)),"")</f>
        <v>SUMINISTRO, INSTALACIÓN Y TRANSPORTE DE ALIMENTADOR EN CABLE DE COBRE THHN 2X2 + 2 + 6T AWG.</v>
      </c>
      <c r="E239" s="70" t="str">
        <f>IFERROR(INDEX([1]!Tabla1[#Data],MATCH(C239,INDEX([1]!Tabla1[#Data],,MATCH($C$9,[1]!Tabla1[#Headers],0)),0),MATCH($E$9,[1]!Tabla1[#Headers],0)),"")</f>
        <v>ML</v>
      </c>
      <c r="F239" s="70">
        <f>'[2]CATALOGO DE PROYECTO'!$H$237</f>
        <v>130</v>
      </c>
      <c r="G239" s="71"/>
      <c r="H239" s="71"/>
      <c r="I239" s="31"/>
    </row>
    <row r="240" spans="2:9" x14ac:dyDescent="0.25">
      <c r="B240" s="26" t="s">
        <v>7</v>
      </c>
      <c r="C240" s="66" t="s">
        <v>217</v>
      </c>
      <c r="D240" s="67" t="str">
        <f>IFERROR(INDEX([1]!Tabla1[#Data],MATCH(C240,INDEX([1]!Tabla1[#Data],,MATCH($C$9,[1]!Tabla1[#Headers],0)),0),MATCH($D$9,[1]!Tabla1[#Headers],0)),"")</f>
        <v>SUMINISTRO, INSTALACIÓN Y TRANSPORTE DE ALIMENTADOR EN CABLE DE COBRE THHN 1X2 + 2 + 6T AWG.</v>
      </c>
      <c r="E240" s="70" t="str">
        <f>IFERROR(INDEX([1]!Tabla1[#Data],MATCH(C240,INDEX([1]!Tabla1[#Data],,MATCH($C$9,[1]!Tabla1[#Headers],0)),0),MATCH($E$9,[1]!Tabla1[#Headers],0)),"")</f>
        <v>ML</v>
      </c>
      <c r="F240" s="70">
        <f>'[2]CATALOGO DE PROYECTO'!$H$238</f>
        <v>130</v>
      </c>
      <c r="G240" s="71"/>
      <c r="H240" s="71"/>
      <c r="I240" s="31"/>
    </row>
    <row r="241" spans="2:9" ht="25.5" x14ac:dyDescent="0.25">
      <c r="B241" s="26" t="s">
        <v>7</v>
      </c>
      <c r="C241" s="66" t="s">
        <v>218</v>
      </c>
      <c r="D241" s="67" t="str">
        <f>IFERROR(INDEX([1]!Tabla1[#Data],MATCH(C241,INDEX([1]!Tabla1[#Data],,MATCH($C$9,[1]!Tabla1[#Headers],0)),0),MATCH($D$9,[1]!Tabla1[#Headers],0)),"")</f>
        <v>SUMINISTRO, INSTALACIÓN Y TRANSPORTE DE CONDUCTOR PARA INICIO DE CIRCUITOS RAMALES EN CABLE DE COBRE THHN 3X10 AWG.</v>
      </c>
      <c r="E241" s="70" t="str">
        <f>IFERROR(INDEX([1]!Tabla1[#Data],MATCH(C241,INDEX([1]!Tabla1[#Data],,MATCH($C$9,[1]!Tabla1[#Headers],0)),0),MATCH($E$9,[1]!Tabla1[#Headers],0)),"")</f>
        <v>ML</v>
      </c>
      <c r="F241" s="70">
        <f>'[2]CATALOGO DE PROYECTO'!$H$239</f>
        <v>60</v>
      </c>
      <c r="G241" s="71"/>
      <c r="H241" s="71"/>
      <c r="I241" s="31"/>
    </row>
    <row r="242" spans="2:9" ht="25.5" x14ac:dyDescent="0.25">
      <c r="B242" s="26" t="s">
        <v>7</v>
      </c>
      <c r="C242" s="66" t="s">
        <v>219</v>
      </c>
      <c r="D242" s="67" t="str">
        <f>IFERROR(INDEX([1]!Tabla1[#Data],MATCH(C242,INDEX([1]!Tabla1[#Data],,MATCH($C$9,[1]!Tabla1[#Headers],0)),0),MATCH($D$9,[1]!Tabla1[#Headers],0)),"")</f>
        <v>SUMINISTRO, INSTALACIÓN Y TRANSPORTE DE CONDUCTOR PARA INICIO DE CIRCUITOS RAMALES EN CABLE DE COBRE THHN 3X12 AWG.</v>
      </c>
      <c r="E242" s="70" t="str">
        <f>IFERROR(INDEX([1]!Tabla1[#Data],MATCH(C242,INDEX([1]!Tabla1[#Data],,MATCH($C$9,[1]!Tabla1[#Headers],0)),0),MATCH($E$9,[1]!Tabla1[#Headers],0)),"")</f>
        <v>ML</v>
      </c>
      <c r="F242" s="70">
        <f>'[2]CATALOGO DE PROYECTO'!$H$240</f>
        <v>105</v>
      </c>
      <c r="G242" s="71"/>
      <c r="H242" s="71"/>
      <c r="I242" s="31"/>
    </row>
    <row r="243" spans="2:9" ht="25.5" x14ac:dyDescent="0.25">
      <c r="B243" s="26" t="s">
        <v>7</v>
      </c>
      <c r="C243" s="66" t="s">
        <v>220</v>
      </c>
      <c r="D243" s="67" t="str">
        <f>IFERROR(INDEX([1]!Tabla1[#Data],MATCH(C243,INDEX([1]!Tabla1[#Data],,MATCH($C$9,[1]!Tabla1[#Headers],0)),0),MATCH($D$9,[1]!Tabla1[#Headers],0)),"")</f>
        <v>SUMINISTRO Y TRANSPORTE DE MATERIALES Y CONSTRUCCIÓN DE CAJA DE INSPECCIÓN DE ALUMBRADO ORNAMENTAL, EN MAMPOSTERÍA, DE 30 X 30 CON MARCO Y TAPA</v>
      </c>
      <c r="E243" s="70" t="str">
        <f>IFERROR(INDEX([1]!Tabla1[#Data],MATCH(C243,INDEX([1]!Tabla1[#Data],,MATCH($C$9,[1]!Tabla1[#Headers],0)),0),MATCH($E$9,[1]!Tabla1[#Headers],0)),"")</f>
        <v>UN</v>
      </c>
      <c r="F243" s="70">
        <f>'[2]CATALOGO DE PROYECTO'!$H$241</f>
        <v>10</v>
      </c>
      <c r="G243" s="71"/>
      <c r="H243" s="71"/>
      <c r="I243" s="31"/>
    </row>
    <row r="244" spans="2:9" ht="25.5" x14ac:dyDescent="0.25">
      <c r="B244" s="26" t="s">
        <v>7</v>
      </c>
      <c r="C244" s="66" t="s">
        <v>221</v>
      </c>
      <c r="D244" s="67" t="str">
        <f>IFERROR(INDEX([1]!Tabla1[#Data],MATCH(C244,INDEX([1]!Tabla1[#Data],,MATCH($C$9,[1]!Tabla1[#Headers],0)),0),MATCH($D$9,[1]!Tabla1[#Headers],0)),"")</f>
        <v>SUMINISTRO Y TRANSPORTE DE MATERIALES Y CONSTRUCCIÓN DE CAJA DE INSPECCIÓN DE BT, EN MAMPOSTERÍA, DE 60 X 60 CON MARCO Y TAPA</v>
      </c>
      <c r="E244" s="70" t="str">
        <f>IFERROR(INDEX([1]!Tabla1[#Data],MATCH(C244,INDEX([1]!Tabla1[#Data],,MATCH($C$9,[1]!Tabla1[#Headers],0)),0),MATCH($E$9,[1]!Tabla1[#Headers],0)),"")</f>
        <v>ML</v>
      </c>
      <c r="F244" s="70">
        <f>'[2]CATALOGO DE PROYECTO'!$H$242</f>
        <v>7</v>
      </c>
      <c r="G244" s="71"/>
      <c r="H244" s="71"/>
      <c r="I244" s="31"/>
    </row>
    <row r="245" spans="2:9" x14ac:dyDescent="0.25">
      <c r="B245" s="26" t="s">
        <v>7</v>
      </c>
      <c r="C245" s="66" t="s">
        <v>222</v>
      </c>
      <c r="D245" s="67" t="str">
        <f>IFERROR(INDEX([1]!Tabla1[#Data],MATCH(C245,INDEX([1]!Tabla1[#Data],,MATCH($C$9,[1]!Tabla1[#Headers],0)),0),MATCH($D$9,[1]!Tabla1[#Headers],0)),"")</f>
        <v>SUMINISTRO, INSTALACIÓN Y TRANSPORTE DE BANCO DE DUCTOS EN 2Ø2" PVC DB PARA RED DE DISTRIBUCIÓN EN BT.</v>
      </c>
      <c r="E245" s="70" t="str">
        <f>IFERROR(INDEX([1]!Tabla1[#Data],MATCH(C245,INDEX([1]!Tabla1[#Data],,MATCH($C$9,[1]!Tabla1[#Headers],0)),0),MATCH($E$9,[1]!Tabla1[#Headers],0)),"")</f>
        <v>ML</v>
      </c>
      <c r="F245" s="70">
        <f>'[2]CATALOGO DE PROYECTO'!$H$243</f>
        <v>120</v>
      </c>
      <c r="G245" s="71"/>
      <c r="H245" s="71"/>
      <c r="I245" s="31"/>
    </row>
    <row r="246" spans="2:9" x14ac:dyDescent="0.25">
      <c r="B246" s="26" t="s">
        <v>7</v>
      </c>
      <c r="C246" s="66" t="s">
        <v>223</v>
      </c>
      <c r="D246" s="67" t="str">
        <f>IFERROR(INDEX([1]!Tabla1[#Data],MATCH(C246,INDEX([1]!Tabla1[#Data],,MATCH($C$9,[1]!Tabla1[#Headers],0)),0),MATCH($D$9,[1]!Tabla1[#Headers],0)),"")</f>
        <v>SUMINISTRO, INSTALACIÓN Y TRANSPORTE DE TUBERÍA CONDUIT PVC DE 1-1/2" PARA ALIMENTADORES.</v>
      </c>
      <c r="E246" s="70" t="str">
        <f>IFERROR(INDEX([1]!Tabla1[#Data],MATCH(C246,INDEX([1]!Tabla1[#Data],,MATCH($C$9,[1]!Tabla1[#Headers],0)),0),MATCH($E$9,[1]!Tabla1[#Headers],0)),"")</f>
        <v>ML</v>
      </c>
      <c r="F246" s="70">
        <f>'[2]CATALOGO DE PROYECTO'!$H$244</f>
        <v>10</v>
      </c>
      <c r="G246" s="71"/>
      <c r="H246" s="71"/>
      <c r="I246" s="31"/>
    </row>
    <row r="247" spans="2:9" x14ac:dyDescent="0.25">
      <c r="B247" s="26" t="s">
        <v>7</v>
      </c>
      <c r="C247" s="66" t="s">
        <v>224</v>
      </c>
      <c r="D247" s="67" t="str">
        <f>IFERROR(INDEX([1]!Tabla1[#Data],MATCH(C247,INDEX([1]!Tabla1[#Data],,MATCH($C$9,[1]!Tabla1[#Headers],0)),0),MATCH($D$9,[1]!Tabla1[#Headers],0)),"")</f>
        <v>SUMINISTRO, INSTALACIÓN Y TRANSPORTE DE TUBERÍA CONDUIT PVC DE 3/4" PARA INICIO DE CIRCUITOS RAMALES.</v>
      </c>
      <c r="E247" s="70" t="str">
        <f>IFERROR(INDEX([1]!Tabla1[#Data],MATCH(C247,INDEX([1]!Tabla1[#Data],,MATCH($C$9,[1]!Tabla1[#Headers],0)),0),MATCH($E$9,[1]!Tabla1[#Headers],0)),"")</f>
        <v>ML</v>
      </c>
      <c r="F247" s="70">
        <f>'[2]CATALOGO DE PROYECTO'!$H$245</f>
        <v>100</v>
      </c>
      <c r="G247" s="71"/>
      <c r="H247" s="71"/>
      <c r="I247" s="31"/>
    </row>
    <row r="248" spans="2:9" x14ac:dyDescent="0.25">
      <c r="B248" s="26" t="s">
        <v>7</v>
      </c>
      <c r="C248" s="66" t="s">
        <v>225</v>
      </c>
      <c r="D248" s="67" t="str">
        <f>IFERROR(INDEX([1]!Tabla1[#Data],MATCH(C248,INDEX([1]!Tabla1[#Data],,MATCH($C$9,[1]!Tabla1[#Headers],0)),0),MATCH($D$9,[1]!Tabla1[#Headers],0)),"")</f>
        <v>SUMINISTRO, INSTALACIÓN Y TRANSPORTE DE TUBERÍA CONDUIT EMT DE 3/4" PARA INICIO DE CIRCUITOS RAMALES.</v>
      </c>
      <c r="E248" s="70" t="str">
        <f>IFERROR(INDEX([1]!Tabla1[#Data],MATCH(C248,INDEX([1]!Tabla1[#Data],,MATCH($C$9,[1]!Tabla1[#Headers],0)),0),MATCH($E$9,[1]!Tabla1[#Headers],0)),"")</f>
        <v>ML</v>
      </c>
      <c r="F248" s="70">
        <f>'[2]CATALOGO DE PROYECTO'!$H$246</f>
        <v>140</v>
      </c>
      <c r="G248" s="71"/>
      <c r="H248" s="71"/>
      <c r="I248" s="31"/>
    </row>
    <row r="249" spans="2:9" ht="38.25" x14ac:dyDescent="0.25">
      <c r="B249" s="26" t="s">
        <v>7</v>
      </c>
      <c r="C249" s="66" t="s">
        <v>226</v>
      </c>
      <c r="D249" s="67" t="str">
        <f>IFERROR(INDEX([1]!Tabla1[#Data],MATCH(C249,INDEX([1]!Tabla1[#Data],,MATCH($C$9,[1]!Tabla1[#Headers],0)),0),MATCH($D$9,[1]!Tabla1[#Headers],0)),"")</f>
        <v>SUMINISTRO, INSTALACIÓN Y TRANSPORTE DE SALIDA PARA TOMACORRIENTE DOBLE CON POLO A TIERRA 120 V 15 A, EN TUBERÍA CONDUIT EMT DE 3/4" Y CABLE DE COBRE THHN # 12 AWG. INCLUYE CAJA, TOMACORRIENTE, HASTA 3 M DE TUBERÍA Y CABLEADO POR LÍNEA.</v>
      </c>
      <c r="E249" s="70" t="str">
        <f>IFERROR(INDEX([1]!Tabla1[#Data],MATCH(C249,INDEX([1]!Tabla1[#Data],,MATCH($C$9,[1]!Tabla1[#Headers],0)),0),MATCH($E$9,[1]!Tabla1[#Headers],0)),"")</f>
        <v>UN</v>
      </c>
      <c r="F249" s="70">
        <f>'[2]CATALOGO DE PROYECTO'!$H$247</f>
        <v>20</v>
      </c>
      <c r="G249" s="71"/>
      <c r="H249" s="71"/>
      <c r="I249" s="31"/>
    </row>
    <row r="250" spans="2:9" ht="38.25" x14ac:dyDescent="0.25">
      <c r="B250" s="26" t="s">
        <v>7</v>
      </c>
      <c r="C250" s="66" t="s">
        <v>227</v>
      </c>
      <c r="D250" s="67" t="str">
        <f>IFERROR(INDEX([1]!Tabla1[#Data],MATCH(C250,INDEX([1]!Tabla1[#Data],,MATCH($C$9,[1]!Tabla1[#Headers],0)),0),MATCH($D$9,[1]!Tabla1[#Headers],0)),"")</f>
        <v>SUMINISTRO, INSTALACIÓN Y TRANSPORTE DE SALIDA PARA TOMACORRIENTE DOBLE CON POLO A TIERRA 120 V 15 A Y PROTECCIÓN TIPO INTEMPERIE, EN TUBERÍA CONDUIT EMT DE 3/4" Y CABLE DE COBRE THHN # 12 AWG. INCLUYE CAJA, TOMACORRIENTE, TAPA TIPO INTEMPERIE, HASTA 3 M DE TUBERÍA Y CABLEADO POR LÍNEA.</v>
      </c>
      <c r="E250" s="70" t="str">
        <f>IFERROR(INDEX([1]!Tabla1[#Data],MATCH(C250,INDEX([1]!Tabla1[#Data],,MATCH($C$9,[1]!Tabla1[#Headers],0)),0),MATCH($E$9,[1]!Tabla1[#Headers],0)),"")</f>
        <v>UN</v>
      </c>
      <c r="F250" s="70">
        <f>'[2]CATALOGO DE PROYECTO'!$H$248</f>
        <v>4</v>
      </c>
      <c r="G250" s="71"/>
      <c r="H250" s="71"/>
      <c r="I250" s="31"/>
    </row>
    <row r="251" spans="2:9" ht="25.5" x14ac:dyDescent="0.25">
      <c r="B251" s="26" t="s">
        <v>7</v>
      </c>
      <c r="C251" s="66" t="s">
        <v>228</v>
      </c>
      <c r="D251" s="67" t="str">
        <f>IFERROR(INDEX([1]!Tabla1[#Data],MATCH(C251,INDEX([1]!Tabla1[#Data],,MATCH($C$9,[1]!Tabla1[#Headers],0)),0),MATCH($D$9,[1]!Tabla1[#Headers],0)),"")</f>
        <v>SUMINISTRO, INSTALACIÓN Y TRANSPORTE DE SALIDA PARA ILUMINACIÓN EN TUBERÍA CONDUIT EMT DE 3/4" Y CABLE DE COBRE THHN # 12 AWG. INCLUYE CAJA, HASTA 3 M DE TUBERÍA Y CABLEADO POR LÍNEA.</v>
      </c>
      <c r="E251" s="70" t="str">
        <f>IFERROR(INDEX([1]!Tabla1[#Data],MATCH(C251,INDEX([1]!Tabla1[#Data],,MATCH($C$9,[1]!Tabla1[#Headers],0)),0),MATCH($E$9,[1]!Tabla1[#Headers],0)),"")</f>
        <v>UN</v>
      </c>
      <c r="F251" s="70">
        <f>'[2]CATALOGO DE PROYECTO'!$H$249</f>
        <v>69</v>
      </c>
      <c r="G251" s="71"/>
      <c r="H251" s="71"/>
      <c r="I251" s="31"/>
    </row>
    <row r="252" spans="2:9" ht="25.5" x14ac:dyDescent="0.25">
      <c r="B252" s="26" t="s">
        <v>7</v>
      </c>
      <c r="C252" s="66" t="s">
        <v>229</v>
      </c>
      <c r="D252" s="67" t="str">
        <f>IFERROR(INDEX([1]!Tabla1[#Data],MATCH(C252,INDEX([1]!Tabla1[#Data],,MATCH($C$9,[1]!Tabla1[#Headers],0)),0),MATCH($D$9,[1]!Tabla1[#Headers],0)),"")</f>
        <v>SUMINISTRO, INSTALACIÓN Y TRANSPORTE DE SALIDA PARA ILUMINACIÓN EN TUBERÍA CONDUIT PVC DE 3/4" Y CABLE DE COBRE THHN # 12 AWG. INCLUYE TRABAJO EN MAMPOSTERIA, TUBERÍA Y EMPALME DE DERIVACION.</v>
      </c>
      <c r="E252" s="70" t="str">
        <f>IFERROR(INDEX([1]!Tabla1[#Data],MATCH(C252,INDEX([1]!Tabla1[#Data],,MATCH($C$9,[1]!Tabla1[#Headers],0)),0),MATCH($E$9,[1]!Tabla1[#Headers],0)),"")</f>
        <v>UN</v>
      </c>
      <c r="F252" s="70">
        <f>'[2]CATALOGO DE PROYECTO'!$H$250</f>
        <v>6</v>
      </c>
      <c r="G252" s="71"/>
      <c r="H252" s="71"/>
      <c r="I252" s="31"/>
    </row>
    <row r="253" spans="2:9" ht="25.5" x14ac:dyDescent="0.25">
      <c r="B253" s="26" t="s">
        <v>7</v>
      </c>
      <c r="C253" s="66" t="s">
        <v>230</v>
      </c>
      <c r="D253" s="67" t="str">
        <f>IFERROR(INDEX([1]!Tabla1[#Data],MATCH(C253,INDEX([1]!Tabla1[#Data],,MATCH($C$9,[1]!Tabla1[#Headers],0)),0),MATCH($D$9,[1]!Tabla1[#Headers],0)),"")</f>
        <v>SUMINISTRO, INSTALACIÓN Y TRANSPORTE DE SALIDA PARA INTERRUPTOR SENCILLO, EN TUBERÍA CONDUIT EMT DE 3/4" Y CABLE DE COBRE THHN # 12 AWG. INCLUYE CAJA, APARATO, HASTA 3 M DE TUBERÍA Y CABLEADO POR LÍNEA.</v>
      </c>
      <c r="E253" s="70" t="str">
        <f>IFERROR(INDEX([1]!Tabla1[#Data],MATCH(C253,INDEX([1]!Tabla1[#Data],,MATCH($C$9,[1]!Tabla1[#Headers],0)),0),MATCH($E$9,[1]!Tabla1[#Headers],0)),"")</f>
        <v>UN</v>
      </c>
      <c r="F253" s="70">
        <f>'[2]CATALOGO DE PROYECTO'!$H$251</f>
        <v>5</v>
      </c>
      <c r="G253" s="71"/>
      <c r="H253" s="71"/>
      <c r="I253" s="31"/>
    </row>
    <row r="254" spans="2:9" ht="25.5" x14ac:dyDescent="0.25">
      <c r="B254" s="26" t="s">
        <v>7</v>
      </c>
      <c r="C254" s="66" t="s">
        <v>231</v>
      </c>
      <c r="D254" s="67" t="str">
        <f>IFERROR(INDEX([1]!Tabla1[#Data],MATCH(C254,INDEX([1]!Tabla1[#Data],,MATCH($C$9,[1]!Tabla1[#Headers],0)),0),MATCH($D$9,[1]!Tabla1[#Headers],0)),"")</f>
        <v>SUMINISTRO, INSTALACIÓN Y TRANSPORTE DE SALIDA PARA INTERRUPTOR DOBLE, EN TUBERÍA CONDUIT EMT DE 3/4" Y CABLE DE COBRE THHN # 12 AWG. INCLUYE CAJA, APARATO, HASTA 3 M DE TUBERÍA Y CABLEADO POR LÍNEA.</v>
      </c>
      <c r="E254" s="70" t="str">
        <f>IFERROR(INDEX([1]!Tabla1[#Data],MATCH(C254,INDEX([1]!Tabla1[#Data],,MATCH($C$9,[1]!Tabla1[#Headers],0)),0),MATCH($E$9,[1]!Tabla1[#Headers],0)),"")</f>
        <v>UN</v>
      </c>
      <c r="F254" s="70">
        <f>'[2]CATALOGO DE PROYECTO'!$H$252</f>
        <v>2</v>
      </c>
      <c r="G254" s="71"/>
      <c r="H254" s="71"/>
      <c r="I254" s="31"/>
    </row>
    <row r="255" spans="2:9" ht="25.5" x14ac:dyDescent="0.25">
      <c r="B255" s="26" t="s">
        <v>7</v>
      </c>
      <c r="C255" s="66" t="s">
        <v>232</v>
      </c>
      <c r="D255" s="67" t="str">
        <f>IFERROR(INDEX([1]!Tabla1[#Data],MATCH(C255,INDEX([1]!Tabla1[#Data],,MATCH($C$9,[1]!Tabla1[#Headers],0)),0),MATCH($D$9,[1]!Tabla1[#Headers],0)),"")</f>
        <v>SUMINISTRO, INSTALACIÓN Y TRANSPORTE DE SALIDA PARA INTERRUPTOR TRIPLE, EN TUBERÍA CONDUIT EMT DE 3/4" Y CABLE DE COBRE THHN # 12 AWG. INCLUYE CAJA, APARATO, HASTA 3 M DE TUBERÍA Y CABLEADO POR LÍNEA.</v>
      </c>
      <c r="E255" s="70" t="str">
        <f>IFERROR(INDEX([1]!Tabla1[#Data],MATCH(C255,INDEX([1]!Tabla1[#Data],,MATCH($C$9,[1]!Tabla1[#Headers],0)),0),MATCH($E$9,[1]!Tabla1[#Headers],0)),"")</f>
        <v>UN</v>
      </c>
      <c r="F255" s="70">
        <f>'[2]CATALOGO DE PROYECTO'!$H$253</f>
        <v>1</v>
      </c>
      <c r="G255" s="71"/>
      <c r="H255" s="71"/>
      <c r="I255" s="31"/>
    </row>
    <row r="256" spans="2:9" ht="38.25" x14ac:dyDescent="0.25">
      <c r="B256" s="26" t="s">
        <v>7</v>
      </c>
      <c r="C256" s="66" t="s">
        <v>233</v>
      </c>
      <c r="D256" s="67" t="str">
        <f>IFERROR(INDEX([1]!Tabla1[#Data],MATCH(C256,INDEX([1]!Tabla1[#Data],,MATCH($C$9,[1]!Tabla1[#Headers],0)),0),MATCH($D$9,[1]!Tabla1[#Headers],0)),"")</f>
        <v>SUMINISTRO, INSTALACIÓN Y TRANSPORTE DE SALIDA PARA INTERRUPTOR CONMUTABLE SENCILLO, EN TUBERÍA CONDUIT EMT DE 3/4" Y CABLE DE COBRE THHN # 12 AWG. INCLUYE CAJA, APARATO, HASTA 3 M DE TUBERÍA Y CABLEADO POR LÍNEA.</v>
      </c>
      <c r="E256" s="70" t="str">
        <f>IFERROR(INDEX([1]!Tabla1[#Data],MATCH(C256,INDEX([1]!Tabla1[#Data],,MATCH($C$9,[1]!Tabla1[#Headers],0)),0),MATCH($E$9,[1]!Tabla1[#Headers],0)),"")</f>
        <v>UN</v>
      </c>
      <c r="F256" s="70">
        <f>'[2]CATALOGO DE PROYECTO'!$H$254</f>
        <v>4</v>
      </c>
      <c r="G256" s="71"/>
      <c r="H256" s="71"/>
      <c r="I256" s="31"/>
    </row>
    <row r="257" spans="2:9" ht="25.5" x14ac:dyDescent="0.25">
      <c r="B257" s="26" t="s">
        <v>7</v>
      </c>
      <c r="C257" s="66" t="s">
        <v>234</v>
      </c>
      <c r="D257" s="67" t="str">
        <f>IFERROR(INDEX([1]!Tabla1[#Data],MATCH(C257,INDEX([1]!Tabla1[#Data],,MATCH($C$9,[1]!Tabla1[#Headers],0)),0),MATCH($D$9,[1]!Tabla1[#Headers],0)),"")</f>
        <v>SUMINISTRO, INSTALACIÓN Y TRANSPORTE DE SALIDA PARA SENSOR DE MOVIMIENTO, EN TUBERÍA CONDUIT EMT DE 3/4" Y CABLE DE COBRE THHN # 12 AWG. INCLUYE CAJA, APARATO, HASTA 3 M DE TUBERÍA Y CABLEADO POR LÍNEA.</v>
      </c>
      <c r="E257" s="70" t="str">
        <f>IFERROR(INDEX([1]!Tabla1[#Data],MATCH(C257,INDEX([1]!Tabla1[#Data],,MATCH($C$9,[1]!Tabla1[#Headers],0)),0),MATCH($E$9,[1]!Tabla1[#Headers],0)),"")</f>
        <v>UN</v>
      </c>
      <c r="F257" s="70">
        <f>'[2]CATALOGO DE PROYECTO'!$H$255</f>
        <v>7</v>
      </c>
      <c r="G257" s="71"/>
      <c r="H257" s="71"/>
      <c r="I257" s="31"/>
    </row>
    <row r="258" spans="2:9" hidden="1" x14ac:dyDescent="0.25">
      <c r="B258" s="32" t="s">
        <v>26</v>
      </c>
      <c r="C258" s="68"/>
      <c r="D258" s="69" t="s">
        <v>235</v>
      </c>
      <c r="E258" s="68"/>
      <c r="F258" s="68"/>
      <c r="G258" s="72"/>
      <c r="H258" s="72"/>
      <c r="I258" s="35"/>
    </row>
    <row r="259" spans="2:9" x14ac:dyDescent="0.25">
      <c r="B259" s="22"/>
      <c r="C259" s="58">
        <v>11</v>
      </c>
      <c r="D259" s="59" t="str">
        <f>IFERROR(INDEX([1]!Tabla1[#Data],MATCH(C259,INDEX([1]!Tabla1[#Data],,MATCH($C$9,[1]!Tabla1[#Headers],0)),0),MATCH($D$9,[1]!Tabla1[#Headers],0)),"")</f>
        <v>11 SOBREPISOS Y AFINADOS  INTERIORES</v>
      </c>
      <c r="E259" s="60"/>
      <c r="F259" s="60"/>
      <c r="G259" s="61"/>
      <c r="H259" s="61"/>
      <c r="I259" s="25"/>
    </row>
    <row r="260" spans="2:9" x14ac:dyDescent="0.25">
      <c r="B260" s="22"/>
      <c r="C260" s="62" t="s">
        <v>236</v>
      </c>
      <c r="D260" s="63" t="str">
        <f>IFERROR(INDEX([1]!Tabla1[#Data],MATCH(C260,INDEX([1]!Tabla1[#Data],,MATCH($C$9,[1]!Tabla1[#Headers],0)),0),MATCH($D$9,[1]!Tabla1[#Headers],0)),"")</f>
        <v>ALISTADOS DE PISOS</v>
      </c>
      <c r="E260" s="64"/>
      <c r="F260" s="64"/>
      <c r="G260" s="65"/>
      <c r="H260" s="65"/>
      <c r="I260" s="25" t="e">
        <f ca="1">(#REF!*100%)/Tabla8[[#Totals],[Cantidad4]]</f>
        <v>#REF!</v>
      </c>
    </row>
    <row r="261" spans="2:9" ht="25.5" x14ac:dyDescent="0.25">
      <c r="B261" s="26" t="s">
        <v>7</v>
      </c>
      <c r="C261" s="66" t="s">
        <v>237</v>
      </c>
      <c r="D261" s="67" t="str">
        <f>IFERROR(INDEX([1]!Tabla1[#Data],MATCH(C261,INDEX([1]!Tabla1[#Data],,MATCH($C$9,[1]!Tabla1[#Headers],0)),0),MATCH($D$9,[1]!Tabla1[#Headers],0)),"")</f>
        <v>ALISTADO PISO IMPERMEABLE E=4CM CON MORTERO 1:3 Y ADITIVO LIQUIDO IMPERMEABLE, Inlcuye el Suministro del Material, Mano de Obra, Equipo y Herramientas necesarias para su perfecta ejecucion.</v>
      </c>
      <c r="E261" s="70" t="str">
        <f>IFERROR(INDEX([1]!Tabla1[#Data],MATCH(C261,INDEX([1]!Tabla1[#Data],,MATCH($C$9,[1]!Tabla1[#Headers],0)),0),MATCH($E$9,[1]!Tabla1[#Headers],0)),"")</f>
        <v>m²</v>
      </c>
      <c r="F261" s="70">
        <f>'[2]CATALOGO DE PROYECTO'!$H$258</f>
        <v>17.87</v>
      </c>
      <c r="G261" s="71"/>
      <c r="H261" s="71"/>
      <c r="I261" s="31"/>
    </row>
    <row r="262" spans="2:9" hidden="1" x14ac:dyDescent="0.25">
      <c r="B262" s="32" t="s">
        <v>26</v>
      </c>
      <c r="C262" s="68"/>
      <c r="D262" s="69" t="s">
        <v>238</v>
      </c>
      <c r="E262" s="68"/>
      <c r="F262" s="68"/>
      <c r="G262" s="72"/>
      <c r="H262" s="72"/>
      <c r="I262" s="35"/>
    </row>
    <row r="263" spans="2:9" x14ac:dyDescent="0.25">
      <c r="B263" s="22"/>
      <c r="C263" s="58">
        <v>12</v>
      </c>
      <c r="D263" s="59" t="str">
        <f>IFERROR(INDEX([1]!Tabla1[#Data],MATCH(C263,INDEX([1]!Tabla1[#Data],,MATCH($C$9,[1]!Tabla1[#Headers],0)),0),MATCH($D$9,[1]!Tabla1[#Headers],0)),"")</f>
        <v>12 ACABADOS DE PISOS</v>
      </c>
      <c r="E263" s="60"/>
      <c r="F263" s="60"/>
      <c r="G263" s="61"/>
      <c r="H263" s="61"/>
      <c r="I263" s="25"/>
    </row>
    <row r="264" spans="2:9" x14ac:dyDescent="0.25">
      <c r="B264" s="22"/>
      <c r="C264" s="62" t="s">
        <v>239</v>
      </c>
      <c r="D264" s="63" t="str">
        <f>IFERROR(INDEX([1]!Tabla1[#Data],MATCH(C264,INDEX([1]!Tabla1[#Data],,MATCH($C$9,[1]!Tabla1[#Headers],0)),0),MATCH($D$9,[1]!Tabla1[#Headers],0)),"")</f>
        <v>PISOS Y GUARDAESCOBAS EN CERAMICA</v>
      </c>
      <c r="E264" s="64"/>
      <c r="F264" s="64"/>
      <c r="G264" s="65"/>
      <c r="H264" s="65"/>
      <c r="I264" s="25" t="e">
        <f ca="1">(#REF!*100%)/Tabla8[[#Totals],[Cantidad4]]</f>
        <v>#REF!</v>
      </c>
    </row>
    <row r="265" spans="2:9" ht="38.25" x14ac:dyDescent="0.25">
      <c r="B265" s="26" t="s">
        <v>7</v>
      </c>
      <c r="C265" s="66" t="s">
        <v>240</v>
      </c>
      <c r="D265" s="67" t="str">
        <f>IFERROR(INDEX([1]!Tabla1[#Data],MATCH(C265,INDEX([1]!Tabla1[#Data],,MATCH($C$9,[1]!Tabla1[#Headers],0)),0),MATCH($D$9,[1]!Tabla1[#Headers],0)),"")</f>
        <v>SUMINISTRO E INSTALACION DE Piso Marmolizado MIKONOS de color Blanco de acabado Semibrillante y formato 33.8x33.8, Inlcuye el Suministro del Material, Mano de Obra, Equipo y Herramientas necesarias para su perfecta ejecucion.</v>
      </c>
      <c r="E265" s="70" t="str">
        <f>IFERROR(INDEX([1]!Tabla1[#Data],MATCH(C265,INDEX([1]!Tabla1[#Data],,MATCH($C$9,[1]!Tabla1[#Headers],0)),0),MATCH($E$9,[1]!Tabla1[#Headers],0)),"")</f>
        <v>m²</v>
      </c>
      <c r="F265" s="70">
        <f>'[2]CATALOGO DE PROYECTO'!$H$261</f>
        <v>17.870999999999999</v>
      </c>
      <c r="G265" s="71"/>
      <c r="H265" s="71"/>
      <c r="I265" s="31"/>
    </row>
    <row r="266" spans="2:9" x14ac:dyDescent="0.25">
      <c r="B266" s="22"/>
      <c r="C266" s="62" t="s">
        <v>241</v>
      </c>
      <c r="D266" s="63" t="str">
        <f>IFERROR(INDEX([1]!Tabla1[#Data],MATCH(C266,INDEX([1]!Tabla1[#Data],,MATCH($C$9,[1]!Tabla1[#Headers],0)),0),MATCH($D$9,[1]!Tabla1[#Headers],0)),"")</f>
        <v>PISO EN MADERA</v>
      </c>
      <c r="E266" s="64"/>
      <c r="F266" s="64"/>
      <c r="G266" s="65"/>
      <c r="H266" s="65"/>
      <c r="I266" s="25" t="e">
        <f ca="1">(#REF!*100%)/Tabla8[[#Totals],[Cantidad4]]</f>
        <v>#REF!</v>
      </c>
    </row>
    <row r="267" spans="2:9" ht="38.25" x14ac:dyDescent="0.25">
      <c r="B267" s="26" t="s">
        <v>7</v>
      </c>
      <c r="C267" s="66" t="s">
        <v>242</v>
      </c>
      <c r="D267" s="67" t="str">
        <f>IFERROR(INDEX([1]!Tabla1[#Data],MATCH(C267,INDEX([1]!Tabla1[#Data],,MATCH($C$9,[1]!Tabla1[#Headers],0)),0),MATCH($D$9,[1]!Tabla1[#Headers],0)),"")</f>
        <v>SUMINISTRO E INSTALACION DE PISO EN MADERA INSTALADA A TOPE - Tablilla de 10x1.8cm en madera pino c/c inmunizada. Inlcuye el Suministro del Material, Mano de Obra, Equipo y Herramientas necesarias para su perfecta ejecucion.</v>
      </c>
      <c r="E267" s="70" t="str">
        <f>IFERROR(INDEX([1]!Tabla1[#Data],MATCH(C267,INDEX([1]!Tabla1[#Data],,MATCH($C$9,[1]!Tabla1[#Headers],0)),0),MATCH($E$9,[1]!Tabla1[#Headers],0)),"")</f>
        <v>m²</v>
      </c>
      <c r="F267" s="70">
        <f>'[2]CATALOGO DE PROYECTO'!$H$263</f>
        <v>398.23</v>
      </c>
      <c r="G267" s="71"/>
      <c r="H267" s="71"/>
      <c r="I267" s="31"/>
    </row>
    <row r="268" spans="2:9" x14ac:dyDescent="0.25">
      <c r="B268" s="22"/>
      <c r="C268" s="62" t="s">
        <v>243</v>
      </c>
      <c r="D268" s="63" t="str">
        <f>IFERROR(INDEX([1]!Tabla1[#Data],MATCH(C268,INDEX([1]!Tabla1[#Data],,MATCH($C$9,[1]!Tabla1[#Headers],0)),0),MATCH($D$9,[1]!Tabla1[#Headers],0)),"")</f>
        <v>GRADAS</v>
      </c>
      <c r="E268" s="64"/>
      <c r="F268" s="64"/>
      <c r="G268" s="65"/>
      <c r="H268" s="65"/>
      <c r="I268" s="25" t="e">
        <f ca="1">(#REF!*100%)/Tabla8[[#Totals],[Cantidad4]]</f>
        <v>#REF!</v>
      </c>
    </row>
    <row r="269" spans="2:9" ht="25.5" x14ac:dyDescent="0.25">
      <c r="B269" s="26" t="s">
        <v>7</v>
      </c>
      <c r="C269" s="66" t="s">
        <v>244</v>
      </c>
      <c r="D269" s="67" t="str">
        <f>IFERROR(INDEX([1]!Tabla1[#Data],MATCH(C269,INDEX([1]!Tabla1[#Data],,MATCH($C$9,[1]!Tabla1[#Headers],0)),0),MATCH($D$9,[1]!Tabla1[#Headers],0)),"")</f>
        <v>SUMINISTRO E INSTALACION DE HUELLAS PARA GRADAS EN MADERA PINO - Tablón 18cmx3.8cm en madera pino c/c. Inlcuye el Suministro del Material, Mano de Obra, Equipo y Herramientas necesarias para su perfecta ejecucion.</v>
      </c>
      <c r="E269" s="70" t="str">
        <f>IFERROR(INDEX([1]!Tabla1[#Data],MATCH(C269,INDEX([1]!Tabla1[#Data],,MATCH($C$9,[1]!Tabla1[#Headers],0)),0),MATCH($E$9,[1]!Tabla1[#Headers],0)),"")</f>
        <v>m²</v>
      </c>
      <c r="F269" s="70">
        <f>'[2]CATALOGO DE PROYECTO'!$H$265</f>
        <v>20.38</v>
      </c>
      <c r="G269" s="71"/>
      <c r="H269" s="71"/>
      <c r="I269" s="31"/>
    </row>
    <row r="270" spans="2:9" hidden="1" x14ac:dyDescent="0.25">
      <c r="B270" s="32" t="s">
        <v>26</v>
      </c>
      <c r="C270" s="68"/>
      <c r="D270" s="69" t="s">
        <v>245</v>
      </c>
      <c r="E270" s="68"/>
      <c r="F270" s="68"/>
      <c r="G270" s="72"/>
      <c r="H270" s="72"/>
      <c r="I270" s="35"/>
    </row>
    <row r="271" spans="2:9" x14ac:dyDescent="0.25">
      <c r="B271" s="22"/>
      <c r="C271" s="58">
        <v>13</v>
      </c>
      <c r="D271" s="59" t="str">
        <f>IFERROR(INDEX([1]!Tabla1[#Data],MATCH(C271,INDEX([1]!Tabla1[#Data],,MATCH($C$9,[1]!Tabla1[#Headers],0)),0),MATCH($D$9,[1]!Tabla1[#Headers],0)),"")</f>
        <v>CUBIERTAS, MARQUESINAS Y CLARABOYAS</v>
      </c>
      <c r="E271" s="60"/>
      <c r="F271" s="60"/>
      <c r="G271" s="61"/>
      <c r="H271" s="61"/>
      <c r="I271" s="25"/>
    </row>
    <row r="272" spans="2:9" x14ac:dyDescent="0.25">
      <c r="B272" s="22"/>
      <c r="C272" s="62" t="s">
        <v>246</v>
      </c>
      <c r="D272" s="63" t="str">
        <f>IFERROR(INDEX([1]!Tabla1[#Data],MATCH(C272,INDEX([1]!Tabla1[#Data],,MATCH($C$9,[1]!Tabla1[#Headers],0)),0),MATCH($D$9,[1]!Tabla1[#Headers],0)),"")</f>
        <v>CUBIERTAS TERMOACUSTICAS</v>
      </c>
      <c r="E272" s="64"/>
      <c r="F272" s="64"/>
      <c r="G272" s="65"/>
      <c r="H272" s="65"/>
      <c r="I272" s="25" t="e">
        <f ca="1">(#REF!*100%)/Tabla8[[#Totals],[Cantidad4]]</f>
        <v>#REF!</v>
      </c>
    </row>
    <row r="273" spans="2:9" ht="51" x14ac:dyDescent="0.25">
      <c r="B273" s="26" t="s">
        <v>7</v>
      </c>
      <c r="C273" s="66" t="s">
        <v>247</v>
      </c>
      <c r="D273" s="67" t="str">
        <f>IFERROR(INDEX([1]!Tabla1[#Data],MATCH(C273,INDEX([1]!Tabla1[#Data],,MATCH($C$9,[1]!Tabla1[#Headers],0)),0),MATCH($D$9,[1]!Tabla1[#Headers],0)),"")</f>
        <v>SUMINISTRO E INSTALACION DE TEJA TERMOACUSTICA - Panel metálico para cubiertas, tipo sándwich, inyectado en línea continua con poliuretano (PUR) o poli–isocianurato (PIR) expandido de alta densidad (38 Kg/m3), cara externa y cara interna en lámina de acero galvanizado prepintado, aluminio, aluzinc, y/o acero inoxidable. Inlcuye el Suministro del Material, Mano de Obra, Equipo y Herramientas necesarias para su perfecta ejecucion.</v>
      </c>
      <c r="E273" s="70" t="str">
        <f>IFERROR(INDEX([1]!Tabla1[#Data],MATCH(C273,INDEX([1]!Tabla1[#Data],,MATCH($C$9,[1]!Tabla1[#Headers],0)),0),MATCH($E$9,[1]!Tabla1[#Headers],0)),"")</f>
        <v>m²</v>
      </c>
      <c r="F273" s="70">
        <f>'[2]CATALOGO DE PROYECTO'!$H$268</f>
        <v>429.84</v>
      </c>
      <c r="G273" s="71"/>
      <c r="H273" s="71"/>
      <c r="I273" s="31"/>
    </row>
    <row r="274" spans="2:9" hidden="1" x14ac:dyDescent="0.25">
      <c r="B274" s="32" t="s">
        <v>26</v>
      </c>
      <c r="C274" s="68"/>
      <c r="D274" s="69" t="s">
        <v>248</v>
      </c>
      <c r="E274" s="68"/>
      <c r="F274" s="68"/>
      <c r="G274" s="72"/>
      <c r="H274" s="72"/>
      <c r="I274" s="35"/>
    </row>
    <row r="275" spans="2:9" x14ac:dyDescent="0.25">
      <c r="B275" s="22"/>
      <c r="C275" s="58">
        <v>15</v>
      </c>
      <c r="D275" s="59" t="str">
        <f>IFERROR(INDEX([1]!Tabla1[#Data],MATCH(C275,INDEX([1]!Tabla1[#Data],,MATCH($C$9,[1]!Tabla1[#Headers],0)),0),MATCH($D$9,[1]!Tabla1[#Headers],0)),"")</f>
        <v>METALISTERIA</v>
      </c>
      <c r="E275" s="60"/>
      <c r="F275" s="60"/>
      <c r="G275" s="61"/>
      <c r="H275" s="61"/>
      <c r="I275" s="25"/>
    </row>
    <row r="276" spans="2:9" x14ac:dyDescent="0.25">
      <c r="B276" s="22"/>
      <c r="C276" s="62" t="s">
        <v>249</v>
      </c>
      <c r="D276" s="63" t="str">
        <f>IFERROR(INDEX([1]!Tabla1[#Data],MATCH(C276,INDEX([1]!Tabla1[#Data],,MATCH($C$9,[1]!Tabla1[#Headers],0)),0),MATCH($D$9,[1]!Tabla1[#Headers],0)),"")</f>
        <v>BARANDAS Y PASAMANOS METALICOS</v>
      </c>
      <c r="E276" s="64"/>
      <c r="F276" s="64"/>
      <c r="G276" s="65"/>
      <c r="H276" s="65"/>
      <c r="I276" s="25" t="e">
        <f ca="1">(#REF!*100%)/Tabla8[[#Totals],[Cantidad4]]</f>
        <v>#REF!</v>
      </c>
    </row>
    <row r="277" spans="2:9" ht="38.25" x14ac:dyDescent="0.25">
      <c r="B277" s="26" t="s">
        <v>7</v>
      </c>
      <c r="C277" s="66" t="s">
        <v>250</v>
      </c>
      <c r="D277" s="67" t="str">
        <f>IFERROR(INDEX([1]!Tabla1[#Data],MATCH(C277,INDEX([1]!Tabla1[#Data],,MATCH($C$9,[1]!Tabla1[#Headers],0)),0),MATCH($D$9,[1]!Tabla1[#Headers],0)),"")</f>
        <v>SUMINISTRO E INSTALACIÓN DE BARANDAS Y PASAMANOS METALICOS BM_01 PARA CIRCULACIONES, DE ACUERDO CON LA LOCALIZACIÓN Y ESPECIFICACIONES CONTENIDAS DENTRO DE LOS PLANOS ARQUITECTÓNICOS Y DE DETALLE. INLCUYE EL SUMINISTRO DEL MATERIAL, MANO DE OBRA, EQUIPO Y HERRAMIENTAS NECESARIAS PARA SU PERFECTA EJECUCION.</v>
      </c>
      <c r="E277" s="70" t="str">
        <f>IFERROR(INDEX([1]!Tabla1[#Data],MATCH(C277,INDEX([1]!Tabla1[#Data],,MATCH($C$9,[1]!Tabla1[#Headers],0)),0),MATCH($E$9,[1]!Tabla1[#Headers],0)),"")</f>
        <v>m</v>
      </c>
      <c r="F277" s="70">
        <f>'[2]CATALOGO DE PROYECTO'!$H$271</f>
        <v>38</v>
      </c>
      <c r="G277" s="71"/>
      <c r="H277" s="71"/>
      <c r="I277" s="31"/>
    </row>
    <row r="278" spans="2:9" ht="51" x14ac:dyDescent="0.25">
      <c r="B278" s="26" t="s">
        <v>7</v>
      </c>
      <c r="C278" s="66" t="s">
        <v>251</v>
      </c>
      <c r="D278" s="67" t="str">
        <f>IFERROR(INDEX([1]!Tabla1[#Data],MATCH(C278,INDEX([1]!Tabla1[#Data],,MATCH($C$9,[1]!Tabla1[#Headers],0)),0),MATCH($D$9,[1]!Tabla1[#Headers],0)),"")</f>
        <v>SUMINISTRO E INSTALACIÓN DE BARANDAS Y PASAMANOS METALICOS BM_02 PARA VANOS INTERIORES, DE ACUERDO CON LA LOCALIZACIÓN Y ESPECIFICACIONES CONTENIDAS DENTRO DE LOS PLANOS ARQUITECTÓNICOS Y DE DETALLE. INLCUYE EL SUMINISTRO DEL MATERIAL, MANO DE OBRA, EQUIPO Y HERRAMIENTAS NECESARIAS PARA SU PERFECTA EJECUCION.</v>
      </c>
      <c r="E278" s="70" t="str">
        <f>IFERROR(INDEX([1]!Tabla1[#Data],MATCH(C278,INDEX([1]!Tabla1[#Data],,MATCH($C$9,[1]!Tabla1[#Headers],0)),0),MATCH($E$9,[1]!Tabla1[#Headers],0)),"")</f>
        <v>m</v>
      </c>
      <c r="F278" s="70">
        <f>'[2]CATALOGO DE PROYECTO'!$H$272</f>
        <v>5.9020000000000001</v>
      </c>
      <c r="G278" s="71"/>
      <c r="H278" s="71"/>
      <c r="I278" s="31"/>
    </row>
    <row r="279" spans="2:9" hidden="1" x14ac:dyDescent="0.25">
      <c r="B279" s="32" t="s">
        <v>26</v>
      </c>
      <c r="C279" s="68"/>
      <c r="D279" s="69" t="s">
        <v>252</v>
      </c>
      <c r="E279" s="68"/>
      <c r="F279" s="68"/>
      <c r="G279" s="72"/>
      <c r="H279" s="72"/>
      <c r="I279" s="35"/>
    </row>
    <row r="280" spans="2:9" x14ac:dyDescent="0.25">
      <c r="B280" s="22"/>
      <c r="C280" s="58">
        <v>16</v>
      </c>
      <c r="D280" s="59" t="str">
        <f>IFERROR(INDEX([1]!Tabla1[#Data],MATCH(C280,INDEX([1]!Tabla1[#Data],,MATCH($C$9,[1]!Tabla1[#Headers],0)),0),MATCH($D$9,[1]!Tabla1[#Headers],0)),"")</f>
        <v>CARPINTERIA EN MADERA</v>
      </c>
      <c r="E280" s="60"/>
      <c r="F280" s="60"/>
      <c r="G280" s="61"/>
      <c r="H280" s="61"/>
      <c r="I280" s="25"/>
    </row>
    <row r="281" spans="2:9" x14ac:dyDescent="0.25">
      <c r="B281" s="22"/>
      <c r="C281" s="62" t="s">
        <v>253</v>
      </c>
      <c r="D281" s="63" t="str">
        <f>IFERROR(INDEX([1]!Tabla1[#Data],MATCH(C281,INDEX([1]!Tabla1[#Data],,MATCH($C$9,[1]!Tabla1[#Headers],0)),0),MATCH($D$9,[1]!Tabla1[#Headers],0)),"")</f>
        <v>PUERTAS EN MADERA</v>
      </c>
      <c r="E281" s="64"/>
      <c r="F281" s="64"/>
      <c r="G281" s="65"/>
      <c r="H281" s="65"/>
      <c r="I281" s="25" t="e">
        <f ca="1">(#REF!*100%)/Tabla8[[#Totals],[Cantidad4]]</f>
        <v>#REF!</v>
      </c>
    </row>
    <row r="282" spans="2:9" ht="51" x14ac:dyDescent="0.25">
      <c r="B282" s="26" t="s">
        <v>7</v>
      </c>
      <c r="C282" s="66" t="s">
        <v>254</v>
      </c>
      <c r="D282" s="67" t="str">
        <f>IFERROR(INDEX([1]!Tabla1[#Data],MATCH(C282,INDEX([1]!Tabla1[#Data],,MATCH($C$9,[1]!Tabla1[#Headers],0)),0),MATCH($D$9,[1]!Tabla1[#Headers],0)),"")</f>
        <v>SUMINISTRO E INSTALACION DE SUMINISTRO E INSTALACION DE PUERTA EN MADERA PM1 - Puerta 0.70m X 2.20m Abatible  Madera P-09. INLCUYE EL SUMINISTRO DEL MATERIAL, MANO DE OBRA, EQUIPO Y HERRAMIENTAS NECESARIAS PARA SU PERFECTA EJECUCION.. INLCUYE EL SUMINISTRO DEL MATERIAL, MANO DE OBRA, EQUIPO Y HERRAMIENTAS NECESARIAS PARA SU PERFECTA EJECUCION.</v>
      </c>
      <c r="E282" s="70" t="str">
        <f>IFERROR(INDEX([1]!Tabla1[#Data],MATCH(C282,INDEX([1]!Tabla1[#Data],,MATCH($C$9,[1]!Tabla1[#Headers],0)),0),MATCH($E$9,[1]!Tabla1[#Headers],0)),"")</f>
        <v>und</v>
      </c>
      <c r="F282" s="70">
        <f>'[2]CATALOGO DE PROYECTO'!$H$275</f>
        <v>2</v>
      </c>
      <c r="G282" s="71"/>
      <c r="H282" s="71"/>
      <c r="I282" s="31"/>
    </row>
    <row r="283" spans="2:9" ht="25.5" x14ac:dyDescent="0.25">
      <c r="B283" s="26" t="s">
        <v>7</v>
      </c>
      <c r="C283" s="66" t="s">
        <v>255</v>
      </c>
      <c r="D283" s="67" t="str">
        <f>IFERROR(INDEX([1]!Tabla1[#Data],MATCH(C283,INDEX([1]!Tabla1[#Data],,MATCH($C$9,[1]!Tabla1[#Headers],0)),0),MATCH($D$9,[1]!Tabla1[#Headers],0)),"")</f>
        <v>SUMINISTRO E INSTALACION DE PUERTA EN MADERA PM2 - Puerta corrediza P-10. INLCUYE EL SUMINISTRO DEL MATERIAL, MANO DE OBRA, EQUIPO Y HERRAMIENTAS NECESARIAS PARA SU PERFECTA EJECUCION.</v>
      </c>
      <c r="E283" s="70" t="str">
        <f>IFERROR(INDEX([1]!Tabla1[#Data],MATCH(C283,INDEX([1]!Tabla1[#Data],,MATCH($C$9,[1]!Tabla1[#Headers],0)),0),MATCH($E$9,[1]!Tabla1[#Headers],0)),"")</f>
        <v>und</v>
      </c>
      <c r="F283" s="70">
        <f>'[2]CATALOGO DE PROYECTO'!$H$276</f>
        <v>1</v>
      </c>
      <c r="G283" s="71"/>
      <c r="H283" s="71"/>
      <c r="I283" s="31"/>
    </row>
    <row r="284" spans="2:9" ht="25.5" x14ac:dyDescent="0.25">
      <c r="B284" s="26" t="s">
        <v>7</v>
      </c>
      <c r="C284" s="66" t="s">
        <v>256</v>
      </c>
      <c r="D284" s="67" t="str">
        <f>IFERROR(INDEX([1]!Tabla1[#Data],MATCH(C284,INDEX([1]!Tabla1[#Data],,MATCH($C$9,[1]!Tabla1[#Headers],0)),0),MATCH($D$9,[1]!Tabla1[#Headers],0)),"")</f>
        <v>SUMINISTRO E INSTALACION DE PUERTA EN MADERA PM3 - Puerta Plegable 5.00 m. INLCUYE EL SUMINISTRO DEL MATERIAL, MANO DE OBRA, EQUIPO Y HERRAMIENTAS NECESARIAS PARA SU PERFECTA EJECUCION.</v>
      </c>
      <c r="E284" s="70" t="str">
        <f>IFERROR(INDEX([1]!Tabla1[#Data],MATCH(C284,INDEX([1]!Tabla1[#Data],,MATCH($C$9,[1]!Tabla1[#Headers],0)),0),MATCH($E$9,[1]!Tabla1[#Headers],0)),"")</f>
        <v>und</v>
      </c>
      <c r="F284" s="70">
        <f>'[2]CATALOGO DE PROYECTO'!$H$277</f>
        <v>1</v>
      </c>
      <c r="G284" s="71"/>
      <c r="H284" s="71"/>
      <c r="I284" s="31"/>
    </row>
    <row r="285" spans="2:9" ht="25.5" x14ac:dyDescent="0.25">
      <c r="B285" s="26" t="s">
        <v>7</v>
      </c>
      <c r="C285" s="66" t="s">
        <v>257</v>
      </c>
      <c r="D285" s="67" t="str">
        <f>IFERROR(INDEX([1]!Tabla1[#Data],MATCH(C285,INDEX([1]!Tabla1[#Data],,MATCH($C$9,[1]!Tabla1[#Headers],0)),0),MATCH($D$9,[1]!Tabla1[#Headers],0)),"")</f>
        <v>SUMINISTRO E INSTALACION DE PUERTA EN MADERA PM4 - Puerta Plegable doble 5.00 m. INLCUYE EL SUMINISTRO DEL MATERIAL, MANO DE OBRA, EQUIPO Y HERRAMIENTAS NECESARIAS PARA SU PERFECTA EJECUCION.</v>
      </c>
      <c r="E285" s="70" t="str">
        <f>IFERROR(INDEX([1]!Tabla1[#Data],MATCH(C285,INDEX([1]!Tabla1[#Data],,MATCH($C$9,[1]!Tabla1[#Headers],0)),0),MATCH($E$9,[1]!Tabla1[#Headers],0)),"")</f>
        <v>und</v>
      </c>
      <c r="F285" s="70">
        <f>'[2]CATALOGO DE PROYECTO'!$H$278</f>
        <v>1</v>
      </c>
      <c r="G285" s="71"/>
      <c r="H285" s="71"/>
      <c r="I285" s="31"/>
    </row>
    <row r="286" spans="2:9" ht="25.5" x14ac:dyDescent="0.25">
      <c r="B286" s="26" t="s">
        <v>7</v>
      </c>
      <c r="C286" s="66" t="s">
        <v>258</v>
      </c>
      <c r="D286" s="67" t="str">
        <f>IFERROR(INDEX([1]!Tabla1[#Data],MATCH(C286,INDEX([1]!Tabla1[#Data],,MATCH($C$9,[1]!Tabla1[#Headers],0)),0),MATCH($D$9,[1]!Tabla1[#Headers],0)),"")</f>
        <v>SUMINISTRO E INSTALACION DE PUERTA EN MADERA PM5 - Puerta corrediza abierta 3.10 m. INLCUYE EL SUMINISTRO DEL MATERIAL, MANO DE OBRA, EQUIPO Y HERRAMIENTAS NECESARIAS PARA SU PERFECTA EJECUCION.</v>
      </c>
      <c r="E286" s="70" t="str">
        <f>IFERROR(INDEX([1]!Tabla1[#Data],MATCH(C286,INDEX([1]!Tabla1[#Data],,MATCH($C$9,[1]!Tabla1[#Headers],0)),0),MATCH($E$9,[1]!Tabla1[#Headers],0)),"")</f>
        <v>und</v>
      </c>
      <c r="F286" s="70">
        <f>'[2]CATALOGO DE PROYECTO'!$H$279</f>
        <v>2</v>
      </c>
      <c r="G286" s="71"/>
      <c r="H286" s="71"/>
      <c r="I286" s="31"/>
    </row>
    <row r="287" spans="2:9" ht="25.5" x14ac:dyDescent="0.25">
      <c r="B287" s="26" t="s">
        <v>7</v>
      </c>
      <c r="C287" s="66" t="s">
        <v>259</v>
      </c>
      <c r="D287" s="67" t="str">
        <f>IFERROR(INDEX([1]!Tabla1[#Data],MATCH(C287,INDEX([1]!Tabla1[#Data],,MATCH($C$9,[1]!Tabla1[#Headers],0)),0),MATCH($D$9,[1]!Tabla1[#Headers],0)),"")</f>
        <v>SUMINISTRO E INSTALACION DE PUERTA EN MADERA PM6 - Puerta corrediza abierta 3.00 m. INLCUYE EL SUMINISTRO DEL MATERIAL, MANO DE OBRA, EQUIPO Y HERRAMIENTAS NECESARIAS PARA SU PERFECTA EJECUCION.</v>
      </c>
      <c r="E287" s="70" t="str">
        <f>IFERROR(INDEX([1]!Tabla1[#Data],MATCH(C287,INDEX([1]!Tabla1[#Data],,MATCH($C$9,[1]!Tabla1[#Headers],0)),0),MATCH($E$9,[1]!Tabla1[#Headers],0)),"")</f>
        <v>und</v>
      </c>
      <c r="F287" s="70">
        <f>'[2]CATALOGO DE PROYECTO'!$H$280</f>
        <v>1</v>
      </c>
      <c r="G287" s="71"/>
      <c r="H287" s="71"/>
      <c r="I287" s="31"/>
    </row>
    <row r="288" spans="2:9" ht="25.5" x14ac:dyDescent="0.25">
      <c r="B288" s="26" t="s">
        <v>7</v>
      </c>
      <c r="C288" s="66" t="s">
        <v>260</v>
      </c>
      <c r="D288" s="67" t="str">
        <f>IFERROR(INDEX([1]!Tabla1[#Data],MATCH(C288,INDEX([1]!Tabla1[#Data],,MATCH($C$9,[1]!Tabla1[#Headers],0)),0),MATCH($D$9,[1]!Tabla1[#Headers],0)),"")</f>
        <v>SUMINISTRO E INSTALACION DE PUERTA EN MADERA PM7 - Puerta corrediza abierta 3.64 m. INLCUYE EL SUMINISTRO DEL MATERIAL, MANO DE OBRA, EQUIPO Y HERRAMIENTAS NECESARIAS PARA SU PERFECTA EJECUCION.</v>
      </c>
      <c r="E288" s="70" t="str">
        <f>IFERROR(INDEX([1]!Tabla1[#Data],MATCH(C288,INDEX([1]!Tabla1[#Data],,MATCH($C$9,[1]!Tabla1[#Headers],0)),0),MATCH($E$9,[1]!Tabla1[#Headers],0)),"")</f>
        <v>und</v>
      </c>
      <c r="F288" s="70">
        <f>'[2]CATALOGO DE PROYECTO'!$H$281</f>
        <v>1</v>
      </c>
      <c r="G288" s="71"/>
      <c r="H288" s="71"/>
      <c r="I288" s="31"/>
    </row>
    <row r="289" spans="2:9" ht="25.5" x14ac:dyDescent="0.25">
      <c r="B289" s="26" t="s">
        <v>7</v>
      </c>
      <c r="C289" s="66" t="s">
        <v>261</v>
      </c>
      <c r="D289" s="67" t="str">
        <f>IFERROR(INDEX([1]!Tabla1[#Data],MATCH(C289,INDEX([1]!Tabla1[#Data],,MATCH($C$9,[1]!Tabla1[#Headers],0)),0),MATCH($D$9,[1]!Tabla1[#Headers],0)),"")</f>
        <v>SUMINISTRO E INSTALACION DE PUERTA EN MADERA PM8 - Puerta Plegable 2.80 m. INLCUYE EL SUMINISTRO DEL MATERIAL, MANO DE OBRA, EQUIPO Y HERRAMIENTAS NECESARIAS PARA SU PERFECTA EJECUCION.</v>
      </c>
      <c r="E289" s="70" t="str">
        <f>IFERROR(INDEX([1]!Tabla1[#Data],MATCH(C289,INDEX([1]!Tabla1[#Data],,MATCH($C$9,[1]!Tabla1[#Headers],0)),0),MATCH($E$9,[1]!Tabla1[#Headers],0)),"")</f>
        <v>und</v>
      </c>
      <c r="F289" s="70">
        <f>'[2]CATALOGO DE PROYECTO'!$H$282</f>
        <v>1</v>
      </c>
      <c r="G289" s="71"/>
      <c r="H289" s="71"/>
      <c r="I289" s="31"/>
    </row>
    <row r="290" spans="2:9" ht="25.5" x14ac:dyDescent="0.25">
      <c r="B290" s="26" t="s">
        <v>7</v>
      </c>
      <c r="C290" s="66" t="s">
        <v>262</v>
      </c>
      <c r="D290" s="67" t="str">
        <f>IFERROR(INDEX([1]!Tabla1[#Data],MATCH(C290,INDEX([1]!Tabla1[#Data],,MATCH($C$9,[1]!Tabla1[#Headers],0)),0),MATCH($D$9,[1]!Tabla1[#Headers],0)),"")</f>
        <v>SUMINISTRO E INSTALACION DE PUERTA EN MADERA PM9 - Puerta Plegable P-05. INLCUYE EL SUMINISTRO DEL MATERIAL, MANO DE OBRA, EQUIPO Y HERRAMIENTAS NECESARIAS PARA SU PERFECTA EJECUCION.</v>
      </c>
      <c r="E290" s="70" t="str">
        <f>IFERROR(INDEX([1]!Tabla1[#Data],MATCH(C290,INDEX([1]!Tabla1[#Data],,MATCH($C$9,[1]!Tabla1[#Headers],0)),0),MATCH($E$9,[1]!Tabla1[#Headers],0)),"")</f>
        <v>und</v>
      </c>
      <c r="F290" s="70">
        <f>'[2]CATALOGO DE PROYECTO'!$H$283</f>
        <v>2</v>
      </c>
      <c r="G290" s="71"/>
      <c r="H290" s="71"/>
      <c r="I290" s="31"/>
    </row>
    <row r="291" spans="2:9" ht="25.5" x14ac:dyDescent="0.25">
      <c r="B291" s="26" t="s">
        <v>7</v>
      </c>
      <c r="C291" s="66" t="s">
        <v>263</v>
      </c>
      <c r="D291" s="67" t="str">
        <f>IFERROR(INDEX([1]!Tabla1[#Data],MATCH(C291,INDEX([1]!Tabla1[#Data],,MATCH($C$9,[1]!Tabla1[#Headers],0)),0),MATCH($D$9,[1]!Tabla1[#Headers],0)),"")</f>
        <v>SUMINISTRO E INSTALACION DE PUERTA EN MADERA PM10 - Puerta corrediza abierta 3.60 m. INLCUYE EL SUMINISTRO DEL MATERIAL, MANO DE OBRA, EQUIPO Y HERRAMIENTAS NECESARIAS PARA SU PERFECTA EJECUCION.</v>
      </c>
      <c r="E291" s="70" t="str">
        <f>IFERROR(INDEX([1]!Tabla1[#Data],MATCH(C291,INDEX([1]!Tabla1[#Data],,MATCH($C$9,[1]!Tabla1[#Headers],0)),0),MATCH($E$9,[1]!Tabla1[#Headers],0)),"")</f>
        <v>und</v>
      </c>
      <c r="F291" s="70">
        <f>'[2]CATALOGO DE PROYECTO'!$H$284</f>
        <v>1</v>
      </c>
      <c r="G291" s="71"/>
      <c r="H291" s="71"/>
      <c r="I291" s="31"/>
    </row>
    <row r="292" spans="2:9" x14ac:dyDescent="0.25">
      <c r="B292" s="22"/>
      <c r="C292" s="62" t="s">
        <v>264</v>
      </c>
      <c r="D292" s="63" t="str">
        <f>IFERROR(INDEX([1]!Tabla1[#Data],MATCH(C292,INDEX([1]!Tabla1[#Data],,MATCH($C$9,[1]!Tabla1[#Headers],0)),0),MATCH($D$9,[1]!Tabla1[#Headers],0)),"")</f>
        <v>MUEBLES EN MADERA</v>
      </c>
      <c r="E292" s="64"/>
      <c r="F292" s="64"/>
      <c r="G292" s="65"/>
      <c r="H292" s="65"/>
      <c r="I292" s="25" t="e">
        <f ca="1">(#REF!*100%)/Tabla8[[#Totals],[Cantidad4]]</f>
        <v>#REF!</v>
      </c>
    </row>
    <row r="293" spans="2:9" ht="25.5" x14ac:dyDescent="0.25">
      <c r="B293" s="26" t="s">
        <v>7</v>
      </c>
      <c r="C293" s="66" t="s">
        <v>265</v>
      </c>
      <c r="D293" s="67" t="str">
        <f>IFERROR(INDEX([1]!Tabla1[#Data],MATCH(C293,INDEX([1]!Tabla1[#Data],,MATCH($C$9,[1]!Tabla1[#Headers],0)),0),MATCH($D$9,[1]!Tabla1[#Headers],0)),"")</f>
        <v>SUMINISTRO E INSTALACION DE MUEBLE EN MADERA MM1_COUNTER RECEPCION. INLCUYE EL SUMINISTRO DEL MATERIAL, MANO DE OBRA, EQUIPO Y HERRAMIENTAS NECESARIAS PARA SU PERFECTA EJECUCION.</v>
      </c>
      <c r="E293" s="70" t="str">
        <f>IFERROR(INDEX([1]!Tabla1[#Data],MATCH(C293,INDEX([1]!Tabla1[#Data],,MATCH($C$9,[1]!Tabla1[#Headers],0)),0),MATCH($E$9,[1]!Tabla1[#Headers],0)),"")</f>
        <v>und</v>
      </c>
      <c r="F293" s="70">
        <f>'[2]CATALOGO DE PROYECTO'!$H$286</f>
        <v>1</v>
      </c>
      <c r="G293" s="71"/>
      <c r="H293" s="71"/>
      <c r="I293" s="31"/>
    </row>
    <row r="294" spans="2:9" ht="25.5" x14ac:dyDescent="0.25">
      <c r="B294" s="26" t="s">
        <v>7</v>
      </c>
      <c r="C294" s="66" t="s">
        <v>266</v>
      </c>
      <c r="D294" s="67" t="str">
        <f>IFERROR(INDEX([1]!Tabla1[#Data],MATCH(C294,INDEX([1]!Tabla1[#Data],,MATCH($C$9,[1]!Tabla1[#Headers],0)),0),MATCH($D$9,[1]!Tabla1[#Headers],0)),"")</f>
        <v>SUMINISTRO E INSTALACION DE MUEBLE EN MADERA MM2_COUNTER TIENDA. INLCUYE EL SUMINISTRO DEL MATERIAL, MANO DE OBRA, EQUIPO Y HERRAMIENTAS NECESARIAS PARA SU PERFECTA EJECUCION.</v>
      </c>
      <c r="E294" s="70" t="str">
        <f>IFERROR(INDEX([1]!Tabla1[#Data],MATCH(C294,INDEX([1]!Tabla1[#Data],,MATCH($C$9,[1]!Tabla1[#Headers],0)),0),MATCH($E$9,[1]!Tabla1[#Headers],0)),"")</f>
        <v>und</v>
      </c>
      <c r="F294" s="70">
        <f>'[2]CATALOGO DE PROYECTO'!$H$287</f>
        <v>1</v>
      </c>
      <c r="G294" s="71"/>
      <c r="H294" s="71"/>
      <c r="I294" s="31"/>
    </row>
    <row r="295" spans="2:9" ht="25.5" x14ac:dyDescent="0.25">
      <c r="B295" s="26" t="s">
        <v>7</v>
      </c>
      <c r="C295" s="66" t="s">
        <v>267</v>
      </c>
      <c r="D295" s="67" t="str">
        <f>IFERROR(INDEX([1]!Tabla1[#Data],MATCH(C295,INDEX([1]!Tabla1[#Data],,MATCH($C$9,[1]!Tabla1[#Headers],0)),0),MATCH($D$9,[1]!Tabla1[#Headers],0)),"")</f>
        <v>SUMINISTRO E INSTALACION DE MUEBLE EN MADERA MM6_MESON CAFETERIA. INLCUYE EL SUMINISTRO DEL MATERIAL, MANO DE OBRA, EQUIPO Y HERRAMIENTAS NECESARIAS PARA SU PERFECTA EJECUCION.</v>
      </c>
      <c r="E295" s="70" t="str">
        <f>IFERROR(INDEX([1]!Tabla1[#Data],MATCH(C295,INDEX([1]!Tabla1[#Data],,MATCH($C$9,[1]!Tabla1[#Headers],0)),0),MATCH($E$9,[1]!Tabla1[#Headers],0)),"")</f>
        <v>und</v>
      </c>
      <c r="F295" s="70">
        <f>'[2]CATALOGO DE PROYECTO'!$H$288</f>
        <v>1</v>
      </c>
      <c r="G295" s="71"/>
      <c r="H295" s="71"/>
      <c r="I295" s="31"/>
    </row>
    <row r="296" spans="2:9" ht="25.5" x14ac:dyDescent="0.25">
      <c r="B296" s="26" t="s">
        <v>7</v>
      </c>
      <c r="C296" s="66" t="s">
        <v>268</v>
      </c>
      <c r="D296" s="67" t="str">
        <f>IFERROR(INDEX([1]!Tabla1[#Data],MATCH(C296,INDEX([1]!Tabla1[#Data],,MATCH($C$9,[1]!Tabla1[#Headers],0)),0),MATCH($D$9,[1]!Tabla1[#Headers],0)),"")</f>
        <v>SUMINISTRO E INSTALACION DE MUEBLE EN MADERA MM7_MESON ESTUFA CAFETERIA. INLCUYE EL SUMINISTRO DEL MATERIAL, MANO DE OBRA, EQUIPO Y HERRAMIENTAS NECESARIAS PARA SU PERFECTA EJECUCION.</v>
      </c>
      <c r="E296" s="70" t="str">
        <f>IFERROR(INDEX([1]!Tabla1[#Data],MATCH(C296,INDEX([1]!Tabla1[#Data],,MATCH($C$9,[1]!Tabla1[#Headers],0)),0),MATCH($E$9,[1]!Tabla1[#Headers],0)),"")</f>
        <v>und</v>
      </c>
      <c r="F296" s="70">
        <f>'[2]CATALOGO DE PROYECTO'!$H$289</f>
        <v>1</v>
      </c>
      <c r="G296" s="71"/>
      <c r="H296" s="71"/>
      <c r="I296" s="31"/>
    </row>
    <row r="297" spans="2:9" x14ac:dyDescent="0.25">
      <c r="B297" s="22"/>
      <c r="C297" s="62" t="s">
        <v>269</v>
      </c>
      <c r="D297" s="63" t="str">
        <f>IFERROR(INDEX([1]!Tabla1[#Data],MATCH(C297,INDEX([1]!Tabla1[#Data],,MATCH($C$9,[1]!Tabla1[#Headers],0)),0),MATCH($D$9,[1]!Tabla1[#Headers],0)),"")</f>
        <v>CORTASOLES EN MADERA</v>
      </c>
      <c r="E297" s="64"/>
      <c r="F297" s="64"/>
      <c r="G297" s="65"/>
      <c r="H297" s="65"/>
      <c r="I297" s="25" t="e">
        <f ca="1">(#REF!*100%)/Tabla8[[#Totals],[Cantidad4]]</f>
        <v>#REF!</v>
      </c>
    </row>
    <row r="298" spans="2:9" ht="38.25" x14ac:dyDescent="0.25">
      <c r="B298" s="26" t="s">
        <v>7</v>
      </c>
      <c r="C298" s="66" t="s">
        <v>270</v>
      </c>
      <c r="D298" s="67" t="str">
        <f>IFERROR(INDEX([1]!Tabla1[#Data],MATCH(C298,INDEX([1]!Tabla1[#Data],,MATCH($C$9,[1]!Tabla1[#Headers],0)),0),MATCH($D$9,[1]!Tabla1[#Headers],0)),"")</f>
        <v>SUMINISTRO E INSTALACION DE CORTASOL EN MADERA - PERSIANA VERTICAL - ANCHO: 0.75 MTS X 2.80 MTS DE ALTO, EN MADERA SAPAN. INLCUYE EL SUMINISTRO DEL MATERIAL, MANO DE OBRA, EQUIPO Y HERRAMIENTAS NECESARIAS PARA SU PERFECTA EJECUCION.</v>
      </c>
      <c r="E298" s="70" t="str">
        <f>IFERROR(INDEX([1]!Tabla1[#Data],MATCH(C298,INDEX([1]!Tabla1[#Data],,MATCH($C$9,[1]!Tabla1[#Headers],0)),0),MATCH($E$9,[1]!Tabla1[#Headers],0)),"")</f>
        <v>und</v>
      </c>
      <c r="F298" s="70">
        <f>'[2]CATALOGO DE PROYECTO'!$H$291</f>
        <v>1</v>
      </c>
      <c r="G298" s="71"/>
      <c r="H298" s="71"/>
      <c r="I298" s="31"/>
    </row>
    <row r="299" spans="2:9" ht="38.25" x14ac:dyDescent="0.25">
      <c r="B299" s="26" t="s">
        <v>7</v>
      </c>
      <c r="C299" s="66" t="s">
        <v>271</v>
      </c>
      <c r="D299" s="67" t="str">
        <f>IFERROR(INDEX([1]!Tabla1[#Data],MATCH(C299,INDEX([1]!Tabla1[#Data],,MATCH($C$9,[1]!Tabla1[#Headers],0)),0),MATCH($D$9,[1]!Tabla1[#Headers],0)),"")</f>
        <v>SUMINISTRO E INSTALACION DE CORTASOL EN MADERA - PERSIANA VERTICAL - ANCHO: 0.90 MTS X 2.80 MTS DE ALTO, EN MADERA SAPAN. INLCUYE EL SUMINISTRO DEL MATERIAL, MANO DE OBRA, EQUIPO Y HERRAMIENTAS NECESARIAS PARA SU PERFECTA EJECUCION.</v>
      </c>
      <c r="E299" s="70" t="str">
        <f>IFERROR(INDEX([1]!Tabla1[#Data],MATCH(C299,INDEX([1]!Tabla1[#Data],,MATCH($C$9,[1]!Tabla1[#Headers],0)),0),MATCH($E$9,[1]!Tabla1[#Headers],0)),"")</f>
        <v>und</v>
      </c>
      <c r="F299" s="70">
        <f>'[2]CATALOGO DE PROYECTO'!$H$292</f>
        <v>2</v>
      </c>
      <c r="G299" s="71"/>
      <c r="H299" s="71"/>
      <c r="I299" s="31"/>
    </row>
    <row r="300" spans="2:9" ht="38.25" x14ac:dyDescent="0.25">
      <c r="B300" s="26" t="s">
        <v>7</v>
      </c>
      <c r="C300" s="66" t="s">
        <v>272</v>
      </c>
      <c r="D300" s="67" t="str">
        <f>IFERROR(INDEX([1]!Tabla1[#Data],MATCH(C300,INDEX([1]!Tabla1[#Data],,MATCH($C$9,[1]!Tabla1[#Headers],0)),0),MATCH($D$9,[1]!Tabla1[#Headers],0)),"")</f>
        <v>SUMINISTRO E INSTALACION DE CORTASOL EN MADERA - PERSIANA VERTICAL - ANCHO: 0.95 MTS X 2.80 MTS DE ALTO, EN MADERA SAPAN. INLCUYE EL SUMINISTRO DEL MATERIAL, MANO DE OBRA, EQUIPO Y HERRAMIENTAS NECESARIAS PARA SU PERFECTA EJECUCION.</v>
      </c>
      <c r="E300" s="70" t="str">
        <f>IFERROR(INDEX([1]!Tabla1[#Data],MATCH(C300,INDEX([1]!Tabla1[#Data],,MATCH($C$9,[1]!Tabla1[#Headers],0)),0),MATCH($E$9,[1]!Tabla1[#Headers],0)),"")</f>
        <v>und</v>
      </c>
      <c r="F300" s="70">
        <f>'[2]CATALOGO DE PROYECTO'!$H$293</f>
        <v>2</v>
      </c>
      <c r="G300" s="71"/>
      <c r="H300" s="71"/>
      <c r="I300" s="31"/>
    </row>
    <row r="301" spans="2:9" ht="38.25" x14ac:dyDescent="0.25">
      <c r="B301" s="26" t="s">
        <v>7</v>
      </c>
      <c r="C301" s="66" t="s">
        <v>273</v>
      </c>
      <c r="D301" s="67" t="str">
        <f>IFERROR(INDEX([1]!Tabla1[#Data],MATCH(C301,INDEX([1]!Tabla1[#Data],,MATCH($C$9,[1]!Tabla1[#Headers],0)),0),MATCH($D$9,[1]!Tabla1[#Headers],0)),"")</f>
        <v>SUMINISTRO E INSTALACION DE CORTASOL EN MADERA - PERSIANA VERTICAL - ANCHO: 1.05 MTS X 2.80 MTS DE ALTO, EN MADERA SAPAN. INLCUYE EL SUMINISTRO DEL MATERIAL, MANO DE OBRA, EQUIPO Y HERRAMIENTAS NECESARIAS PARA SU PERFECTA EJECUCION.</v>
      </c>
      <c r="E301" s="70" t="str">
        <f>IFERROR(INDEX([1]!Tabla1[#Data],MATCH(C301,INDEX([1]!Tabla1[#Data],,MATCH($C$9,[1]!Tabla1[#Headers],0)),0),MATCH($E$9,[1]!Tabla1[#Headers],0)),"")</f>
        <v>und</v>
      </c>
      <c r="F301" s="70">
        <f>'[2]CATALOGO DE PROYECTO'!$H$294</f>
        <v>1</v>
      </c>
      <c r="G301" s="71"/>
      <c r="H301" s="71"/>
      <c r="I301" s="31"/>
    </row>
    <row r="302" spans="2:9" ht="38.25" x14ac:dyDescent="0.25">
      <c r="B302" s="26" t="s">
        <v>7</v>
      </c>
      <c r="C302" s="66" t="s">
        <v>274</v>
      </c>
      <c r="D302" s="67" t="str">
        <f>IFERROR(INDEX([1]!Tabla1[#Data],MATCH(C302,INDEX([1]!Tabla1[#Data],,MATCH($C$9,[1]!Tabla1[#Headers],0)),0),MATCH($D$9,[1]!Tabla1[#Headers],0)),"")</f>
        <v>SUMINISTRO E INSTALACION DE CORTASOL EN MADERA - PERSIANA VERTICAL - ANCHO: 1.30 MTS X 2.80 MTS DE ALTO, EN MADERA SAPAN. INLCUYE EL SUMINISTRO DEL MATERIAL, MANO DE OBRA, EQUIPO Y HERRAMIENTAS NECESARIAS PARA SU PERFECTA EJECUCION.</v>
      </c>
      <c r="E302" s="70" t="str">
        <f>IFERROR(INDEX([1]!Tabla1[#Data],MATCH(C302,INDEX([1]!Tabla1[#Data],,MATCH($C$9,[1]!Tabla1[#Headers],0)),0),MATCH($E$9,[1]!Tabla1[#Headers],0)),"")</f>
        <v>und</v>
      </c>
      <c r="F302" s="70">
        <f>'[2]CATALOGO DE PROYECTO'!$H$295</f>
        <v>1</v>
      </c>
      <c r="G302" s="71"/>
      <c r="H302" s="71"/>
      <c r="I302" s="31"/>
    </row>
    <row r="303" spans="2:9" ht="38.25" x14ac:dyDescent="0.25">
      <c r="B303" s="26" t="s">
        <v>7</v>
      </c>
      <c r="C303" s="66" t="s">
        <v>275</v>
      </c>
      <c r="D303" s="67" t="str">
        <f>IFERROR(INDEX([1]!Tabla1[#Data],MATCH(C303,INDEX([1]!Tabla1[#Data],,MATCH($C$9,[1]!Tabla1[#Headers],0)),0),MATCH($D$9,[1]!Tabla1[#Headers],0)),"")</f>
        <v>SUMINISTRO E INSTALACION DE CORTASOL EN MADERA - PERSIANA VERTICAL - ANCHO: 1.40 MTS X 2.80 MTS DE ALTO, EN MADERA SAPAN. INLCUYE EL SUMINISTRO DEL MATERIAL, MANO DE OBRA, EQUIPO Y HERRAMIENTAS NECESARIAS PARA SU PERFECTA EJECUCION.</v>
      </c>
      <c r="E303" s="70" t="str">
        <f>IFERROR(INDEX([1]!Tabla1[#Data],MATCH(C303,INDEX([1]!Tabla1[#Data],,MATCH($C$9,[1]!Tabla1[#Headers],0)),0),MATCH($E$9,[1]!Tabla1[#Headers],0)),"")</f>
        <v>und</v>
      </c>
      <c r="F303" s="70">
        <f>'[2]CATALOGO DE PROYECTO'!$H$296</f>
        <v>1</v>
      </c>
      <c r="G303" s="71"/>
      <c r="H303" s="71"/>
      <c r="I303" s="31"/>
    </row>
    <row r="304" spans="2:9" ht="38.25" x14ac:dyDescent="0.25">
      <c r="B304" s="26" t="s">
        <v>7</v>
      </c>
      <c r="C304" s="66" t="s">
        <v>276</v>
      </c>
      <c r="D304" s="67" t="str">
        <f>IFERROR(INDEX([1]!Tabla1[#Data],MATCH(C304,INDEX([1]!Tabla1[#Data],,MATCH($C$9,[1]!Tabla1[#Headers],0)),0),MATCH($D$9,[1]!Tabla1[#Headers],0)),"")</f>
        <v>SUMINISTRO E INSTALACION DE CORTASOL EN MADERA - PERSIANA VERTICAL - ANCHO: 1.70 MTS X 2.80 MTS DE ALTO, EN MADERA SAPAN. INLCUYE EL SUMINISTRO DEL MATERIAL, MANO DE OBRA, EQUIPO Y HERRAMIENTAS NECESARIAS PARA SU PERFECTA EJECUCION.</v>
      </c>
      <c r="E304" s="70" t="str">
        <f>IFERROR(INDEX([1]!Tabla1[#Data],MATCH(C304,INDEX([1]!Tabla1[#Data],,MATCH($C$9,[1]!Tabla1[#Headers],0)),0),MATCH($E$9,[1]!Tabla1[#Headers],0)),"")</f>
        <v>und</v>
      </c>
      <c r="F304" s="70">
        <f>'[2]CATALOGO DE PROYECTO'!$H$297</f>
        <v>1</v>
      </c>
      <c r="G304" s="71"/>
      <c r="H304" s="71"/>
      <c r="I304" s="31"/>
    </row>
    <row r="305" spans="2:9" ht="38.25" x14ac:dyDescent="0.25">
      <c r="B305" s="26" t="s">
        <v>7</v>
      </c>
      <c r="C305" s="66" t="s">
        <v>277</v>
      </c>
      <c r="D305" s="67" t="str">
        <f>IFERROR(INDEX([1]!Tabla1[#Data],MATCH(C305,INDEX([1]!Tabla1[#Data],,MATCH($C$9,[1]!Tabla1[#Headers],0)),0),MATCH($D$9,[1]!Tabla1[#Headers],0)),"")</f>
        <v>SUMINISTRO E INSTALACION DE CORTASOL EN MADERA - PERSIANA VERTICAL - ANCHO: 1.95 MTS X 2.80 MTS DE ALTO, EN MADERA SAPAN. INLCUYE EL SUMINISTRO DEL MATERIAL, MANO DE OBRA, EQUIPO Y HERRAMIENTAS NECESARIAS PARA SU PERFECTA EJECUCION.</v>
      </c>
      <c r="E305" s="70" t="str">
        <f>IFERROR(INDEX([1]!Tabla1[#Data],MATCH(C305,INDEX([1]!Tabla1[#Data],,MATCH($C$9,[1]!Tabla1[#Headers],0)),0),MATCH($E$9,[1]!Tabla1[#Headers],0)),"")</f>
        <v>und</v>
      </c>
      <c r="F305" s="70">
        <f>'[2]CATALOGO DE PROYECTO'!$H$298</f>
        <v>1</v>
      </c>
      <c r="G305" s="71"/>
      <c r="H305" s="71"/>
      <c r="I305" s="31"/>
    </row>
    <row r="306" spans="2:9" ht="38.25" x14ac:dyDescent="0.25">
      <c r="B306" s="26" t="s">
        <v>7</v>
      </c>
      <c r="C306" s="66" t="s">
        <v>278</v>
      </c>
      <c r="D306" s="67" t="str">
        <f>IFERROR(INDEX([1]!Tabla1[#Data],MATCH(C306,INDEX([1]!Tabla1[#Data],,MATCH($C$9,[1]!Tabla1[#Headers],0)),0),MATCH($D$9,[1]!Tabla1[#Headers],0)),"")</f>
        <v>SUMINISTRO E INSTALACION DE CORTASOL EN MADERA - PERSIANA VERTICAL - ANCHO: 2.50 MTS X 2.80 MTS DE ALTO, EN MADERA SAPAN. INLCUYE EL SUMINISTRO DEL MATERIAL, MANO DE OBRA, EQUIPO Y HERRAMIENTAS NECESARIAS PARA SU PERFECTA EJECUCION.</v>
      </c>
      <c r="E306" s="70" t="str">
        <f>IFERROR(INDEX([1]!Tabla1[#Data],MATCH(C306,INDEX([1]!Tabla1[#Data],,MATCH($C$9,[1]!Tabla1[#Headers],0)),0),MATCH($E$9,[1]!Tabla1[#Headers],0)),"")</f>
        <v>und</v>
      </c>
      <c r="F306" s="70">
        <f>'[2]CATALOGO DE PROYECTO'!$H$299</f>
        <v>1</v>
      </c>
      <c r="G306" s="71"/>
      <c r="H306" s="71"/>
      <c r="I306" s="31"/>
    </row>
    <row r="307" spans="2:9" ht="38.25" x14ac:dyDescent="0.25">
      <c r="B307" s="26" t="s">
        <v>7</v>
      </c>
      <c r="C307" s="66" t="s">
        <v>279</v>
      </c>
      <c r="D307" s="67" t="str">
        <f>IFERROR(INDEX([1]!Tabla1[#Data],MATCH(C307,INDEX([1]!Tabla1[#Data],,MATCH($C$9,[1]!Tabla1[#Headers],0)),0),MATCH($D$9,[1]!Tabla1[#Headers],0)),"")</f>
        <v>SUMINISTRO E INSTALACION DE CORTASOL EN MADERA - PERSIANA VERTICAL - ANCHO: 2.95 MTS X 2.80 MTS DE ALTO, EN MADERA SAPAN. INLCUYE EL SUMINISTRO DEL MATERIAL, MANO DE OBRA, EQUIPO Y HERRAMIENTAS NECESARIAS PARA SU PERFECTA EJECUCION.</v>
      </c>
      <c r="E307" s="70" t="str">
        <f>IFERROR(INDEX([1]!Tabla1[#Data],MATCH(C307,INDEX([1]!Tabla1[#Data],,MATCH($C$9,[1]!Tabla1[#Headers],0)),0),MATCH($E$9,[1]!Tabla1[#Headers],0)),"")</f>
        <v>und</v>
      </c>
      <c r="F307" s="70">
        <f>'[2]CATALOGO DE PROYECTO'!$H$300</f>
        <v>1</v>
      </c>
      <c r="G307" s="71"/>
      <c r="H307" s="71"/>
      <c r="I307" s="31"/>
    </row>
    <row r="308" spans="2:9" ht="38.25" x14ac:dyDescent="0.25">
      <c r="B308" s="26" t="s">
        <v>7</v>
      </c>
      <c r="C308" s="66" t="s">
        <v>280</v>
      </c>
      <c r="D308" s="67" t="str">
        <f>IFERROR(INDEX([1]!Tabla1[#Data],MATCH(C308,INDEX([1]!Tabla1[#Data],,MATCH($C$9,[1]!Tabla1[#Headers],0)),0),MATCH($D$9,[1]!Tabla1[#Headers],0)),"")</f>
        <v>SUMINISTRO E INSTALACION DE CORTASOL EN MADERA - PERSIANA VERTICAL - ANCHO: 3.20 MTS X 2.80 MTS DE ALTO, EN MADERA SAPAN. INLCUYE EL SUMINISTRO DEL MATERIAL, MANO DE OBRA, EQUIPO Y HERRAMIENTAS NECESARIAS PARA SU PERFECTA EJECUCION.</v>
      </c>
      <c r="E308" s="70" t="str">
        <f>IFERROR(INDEX([1]!Tabla1[#Data],MATCH(C308,INDEX([1]!Tabla1[#Data],,MATCH($C$9,[1]!Tabla1[#Headers],0)),0),MATCH($E$9,[1]!Tabla1[#Headers],0)),"")</f>
        <v>und</v>
      </c>
      <c r="F308" s="70">
        <f>'[2]CATALOGO DE PROYECTO'!$H$301</f>
        <v>1</v>
      </c>
      <c r="G308" s="71"/>
      <c r="H308" s="71"/>
      <c r="I308" s="31"/>
    </row>
    <row r="309" spans="2:9" hidden="1" x14ac:dyDescent="0.25">
      <c r="B309" s="32" t="s">
        <v>26</v>
      </c>
      <c r="C309" s="68"/>
      <c r="D309" s="69" t="s">
        <v>281</v>
      </c>
      <c r="E309" s="68"/>
      <c r="F309" s="68"/>
      <c r="G309" s="72"/>
      <c r="H309" s="72"/>
      <c r="I309" s="35"/>
    </row>
    <row r="310" spans="2:9" x14ac:dyDescent="0.25">
      <c r="B310" s="22"/>
      <c r="C310" s="58">
        <v>17</v>
      </c>
      <c r="D310" s="59" t="str">
        <f>IFERROR(INDEX([1]!Tabla1[#Data],MATCH(C310,INDEX([1]!Tabla1[#Data],,MATCH($C$9,[1]!Tabla1[#Headers],0)),0),MATCH($D$9,[1]!Tabla1[#Headers],0)),"")</f>
        <v>ENCHAPES Y REVESTIMIENTOS</v>
      </c>
      <c r="E310" s="60"/>
      <c r="F310" s="60"/>
      <c r="G310" s="61"/>
      <c r="H310" s="61"/>
      <c r="I310" s="25"/>
    </row>
    <row r="311" spans="2:9" x14ac:dyDescent="0.25">
      <c r="B311" s="22"/>
      <c r="C311" s="62" t="s">
        <v>282</v>
      </c>
      <c r="D311" s="63" t="str">
        <f>IFERROR(INDEX([1]!Tabla1[#Data],MATCH(C311,INDEX([1]!Tabla1[#Data],,MATCH($C$9,[1]!Tabla1[#Headers],0)),0),MATCH($D$9,[1]!Tabla1[#Headers],0)),"")</f>
        <v>FACHADAS Y RECUBRIMIENTOS EXTERIORES</v>
      </c>
      <c r="E311" s="64"/>
      <c r="F311" s="64"/>
      <c r="G311" s="65"/>
      <c r="H311" s="65"/>
      <c r="I311" s="25" t="e">
        <f ca="1">(#REF!*100%)/Tabla8[[#Totals],[Cantidad4]]</f>
        <v>#REF!</v>
      </c>
    </row>
    <row r="312" spans="2:9" ht="38.25" x14ac:dyDescent="0.25">
      <c r="B312" s="26" t="s">
        <v>7</v>
      </c>
      <c r="C312" s="66" t="s">
        <v>283</v>
      </c>
      <c r="D312" s="67" t="str">
        <f>IFERROR(INDEX([1]!Tabla1[#Data],MATCH(C312,INDEX([1]!Tabla1[#Data],,MATCH($C$9,[1]!Tabla1[#Headers],0)),0),MATCH($D$9,[1]!Tabla1[#Headers],0)),"")</f>
        <v>SUMINISTRO E INSTALACION DE ANGEO METALICO X 0.01 X M2_INCLUYE MARCO, SUBESTRUCTURA, SOLDADURA Y ANTICORROSIVO. INLCUYE EL SUMINISTRO DEL MATERIAL, MANO DE OBRA, EQUIPO Y HERRAMIENTAS NECESARIAS PARA SU PERFECTA EJECUCION.</v>
      </c>
      <c r="E312" s="70" t="str">
        <f>IFERROR(INDEX([1]!Tabla1[#Data],MATCH(C312,INDEX([1]!Tabla1[#Data],,MATCH($C$9,[1]!Tabla1[#Headers],0)),0),MATCH($E$9,[1]!Tabla1[#Headers],0)),"")</f>
        <v>m²</v>
      </c>
      <c r="F312" s="70">
        <f>'[2]CATALOGO DE PROYECTO'!$H$304</f>
        <v>103.559</v>
      </c>
      <c r="G312" s="71"/>
      <c r="H312" s="71"/>
      <c r="I312" s="31"/>
    </row>
    <row r="313" spans="2:9" hidden="1" x14ac:dyDescent="0.25">
      <c r="B313" s="32" t="s">
        <v>26</v>
      </c>
      <c r="C313" s="68"/>
      <c r="D313" s="69" t="s">
        <v>284</v>
      </c>
      <c r="E313" s="68"/>
      <c r="F313" s="68"/>
      <c r="G313" s="72"/>
      <c r="H313" s="72"/>
      <c r="I313" s="35"/>
    </row>
    <row r="314" spans="2:9" x14ac:dyDescent="0.25">
      <c r="B314" s="22"/>
      <c r="C314" s="58">
        <v>18</v>
      </c>
      <c r="D314" s="59" t="str">
        <f>IFERROR(INDEX([1]!Tabla1[#Data],MATCH(C314,INDEX([1]!Tabla1[#Data],,MATCH($C$9,[1]!Tabla1[#Headers],0)),0),MATCH($D$9,[1]!Tabla1[#Headers],0)),"")</f>
        <v>CIELO RASOS</v>
      </c>
      <c r="E314" s="60"/>
      <c r="F314" s="60"/>
      <c r="G314" s="61"/>
      <c r="H314" s="61"/>
      <c r="I314" s="25"/>
    </row>
    <row r="315" spans="2:9" x14ac:dyDescent="0.25">
      <c r="B315" s="22"/>
      <c r="C315" s="62" t="s">
        <v>285</v>
      </c>
      <c r="D315" s="63" t="str">
        <f>IFERROR(INDEX([1]!Tabla1[#Data],MATCH(C315,INDEX([1]!Tabla1[#Data],,MATCH($C$9,[1]!Tabla1[#Headers],0)),0),MATCH($D$9,[1]!Tabla1[#Headers],0)),"")</f>
        <v>CIELO RASO EN YESO</v>
      </c>
      <c r="E315" s="64"/>
      <c r="F315" s="64"/>
      <c r="G315" s="65"/>
      <c r="H315" s="65"/>
      <c r="I315" s="25" t="e">
        <f ca="1">(#REF!*100%)/Tabla8[[#Totals],[Cantidad4]]</f>
        <v>#REF!</v>
      </c>
    </row>
    <row r="316" spans="2:9" ht="38.25" x14ac:dyDescent="0.25">
      <c r="B316" s="26" t="s">
        <v>7</v>
      </c>
      <c r="C316" s="66" t="s">
        <v>286</v>
      </c>
      <c r="D316" s="67" t="str">
        <f>IFERROR(INDEX([1]!Tabla1[#Data],MATCH(C316,INDEX([1]!Tabla1[#Data],,MATCH($C$9,[1]!Tabla1[#Headers],0)),0),MATCH($D$9,[1]!Tabla1[#Headers],0)),"")</f>
        <v>SUMINISTRO E INSTALACION DE CIELO RASO PLANO MADERA EN LISTON DE PINO - TABLILLA DE 10X1.8CM EN MADERA PINO C/C INMUNIZADA, INCLUYE ESTRUCTURA EN GALVANIZADO, EL SUMINISTRO DEL MATERIAL, MANO DE OBRA, EQUIPO Y HERRAMIENTAS NECESARIAS PARA SU PERFECTA EJECUCION.</v>
      </c>
      <c r="E316" s="70" t="str">
        <f>IFERROR(INDEX([1]!Tabla1[#Data],MATCH(C316,INDEX([1]!Tabla1[#Data],,MATCH($C$9,[1]!Tabla1[#Headers],0)),0),MATCH($E$9,[1]!Tabla1[#Headers],0)),"")</f>
        <v>m²</v>
      </c>
      <c r="F316" s="70">
        <f>'[2]CATALOGO DE PROYECTO'!$H$307</f>
        <v>70.510000000000005</v>
      </c>
      <c r="G316" s="71"/>
      <c r="H316" s="71"/>
      <c r="I316" s="31"/>
    </row>
    <row r="317" spans="2:9" ht="25.5" x14ac:dyDescent="0.25">
      <c r="B317" s="26" t="s">
        <v>7</v>
      </c>
      <c r="C317" s="66" t="s">
        <v>287</v>
      </c>
      <c r="D317" s="67" t="str">
        <f>IFERROR(INDEX([1]!Tabla1[#Data],MATCH(C317,INDEX([1]!Tabla1[#Data],,MATCH($C$9,[1]!Tabla1[#Headers],0)),0),MATCH($D$9,[1]!Tabla1[#Headers],0)),"")</f>
        <v>SUMINISTRO E INSTALACION DE CIELO RASO PLANO DRY WALL R.HINCLUYE ESTRUCTURA EN GALVANIZADO, EL SUMINISTRO DEL MATERIAL, MANO DE OBRA, EQUIPO Y HERRAMIENTAS NECESARIAS PARA SU PERFECTA EJECUCION.</v>
      </c>
      <c r="E317" s="70" t="str">
        <f>IFERROR(INDEX([1]!Tabla1[#Data],MATCH(C317,INDEX([1]!Tabla1[#Data],,MATCH($C$9,[1]!Tabla1[#Headers],0)),0),MATCH($E$9,[1]!Tabla1[#Headers],0)),"")</f>
        <v>m²</v>
      </c>
      <c r="F317" s="70">
        <f>'[2]CATALOGO DE PROYECTO'!$H$308</f>
        <v>12.01</v>
      </c>
      <c r="G317" s="71"/>
      <c r="H317" s="71"/>
      <c r="I317" s="31"/>
    </row>
    <row r="318" spans="2:9" hidden="1" x14ac:dyDescent="0.25">
      <c r="B318" s="32" t="s">
        <v>26</v>
      </c>
      <c r="C318" s="68"/>
      <c r="D318" s="69" t="s">
        <v>288</v>
      </c>
      <c r="E318" s="68"/>
      <c r="F318" s="68"/>
      <c r="G318" s="72"/>
      <c r="H318" s="72"/>
      <c r="I318" s="35"/>
    </row>
    <row r="319" spans="2:9" x14ac:dyDescent="0.25">
      <c r="B319" s="22"/>
      <c r="C319" s="58">
        <v>19</v>
      </c>
      <c r="D319" s="59" t="str">
        <f>IFERROR(INDEX([1]!Tabla1[#Data],MATCH(C319,INDEX([1]!Tabla1[#Data],,MATCH($C$9,[1]!Tabla1[#Headers],0)),0),MATCH($D$9,[1]!Tabla1[#Headers],0)),"")</f>
        <v>ILUMINACION</v>
      </c>
      <c r="E319" s="60"/>
      <c r="F319" s="60"/>
      <c r="G319" s="61"/>
      <c r="H319" s="61"/>
      <c r="I319" s="25" t="e">
        <f ca="1">(#REF!*100%)/Tabla8[[#Totals],[Cantidad4]]</f>
        <v>#REF!</v>
      </c>
    </row>
    <row r="320" spans="2:9" ht="38.25" x14ac:dyDescent="0.25">
      <c r="B320" s="26" t="s">
        <v>7</v>
      </c>
      <c r="C320" s="66" t="s">
        <v>289</v>
      </c>
      <c r="D320" s="67" t="str">
        <f>IFERROR(INDEX([1]!Tabla1[#Data],MATCH(C320,INDEX([1]!Tabla1[#Data],,MATCH($C$9,[1]!Tabla1[#Headers],0)),0),MATCH($D$9,[1]!Tabla1[#Headers],0)),"")</f>
        <v xml:space="preserve">  SUMINISTRO, INSTALACIÓN Y TRANSPORTE DE BALA LED DE 12 W, 6" DE DIÁMETRO, 850 LM, 4000 K, CRI &gt; 70, 100-240 V, IP 20, 25000 H. INLCUYE MANO DE OBRA, EQUIPO Y HERRAMIENTAS NECESARIAS PARA SU PERFECTA EJECUCION.. INLCUYE MANO DE OBRA, EQUIPO Y HERRAMIENTAS NECESARIAS PARA SU PERFECTA EJECUCION.</v>
      </c>
      <c r="E320" s="70" t="str">
        <f>IFERROR(INDEX([1]!Tabla1[#Data],MATCH(C320,INDEX([1]!Tabla1[#Data],,MATCH($C$9,[1]!Tabla1[#Headers],0)),0),MATCH($E$9,[1]!Tabla1[#Headers],0)),"")</f>
        <v>UN</v>
      </c>
      <c r="F320" s="70">
        <f>'[2]CATALOGO DE PROYECTO'!$H$310</f>
        <v>9</v>
      </c>
      <c r="G320" s="71"/>
      <c r="H320" s="71"/>
      <c r="I320" s="31"/>
    </row>
    <row r="321" spans="2:9" ht="25.5" x14ac:dyDescent="0.25">
      <c r="B321" s="26" t="s">
        <v>7</v>
      </c>
      <c r="C321" s="66" t="s">
        <v>290</v>
      </c>
      <c r="D321" s="67" t="str">
        <f>IFERROR(INDEX([1]!Tabla1[#Data],MATCH(C321,INDEX([1]!Tabla1[#Data],,MATCH($C$9,[1]!Tabla1[#Headers],0)),0),MATCH($D$9,[1]!Tabla1[#Headers],0)),"")</f>
        <v xml:space="preserve"> SUMINISTRO, INSTALACIÓN Y TRANSPORTE DE BALA LED DE 18 W, 9" DE DIÁMETRO, 1260 LM, 4000 K, CRI &gt; 70, 100-240 V, IP 20, 25000 H. INLCUYE MANO DE OBRA, EQUIPO Y HERRAMIENTAS NECESARIAS PARA SU PERFECTA EJECUCION.</v>
      </c>
      <c r="E321" s="70" t="str">
        <f>IFERROR(INDEX([1]!Tabla1[#Data],MATCH(C321,INDEX([1]!Tabla1[#Data],,MATCH($C$9,[1]!Tabla1[#Headers],0)),0),MATCH($E$9,[1]!Tabla1[#Headers],0)),"")</f>
        <v>UN</v>
      </c>
      <c r="F321" s="70">
        <f>'[2]CATALOGO DE PROYECTO'!$H$311</f>
        <v>12</v>
      </c>
      <c r="G321" s="71"/>
      <c r="H321" s="71"/>
      <c r="I321" s="31"/>
    </row>
    <row r="322" spans="2:9" ht="38.25" x14ac:dyDescent="0.25">
      <c r="B322" s="26" t="s">
        <v>7</v>
      </c>
      <c r="C322" s="66" t="s">
        <v>291</v>
      </c>
      <c r="D322" s="67" t="str">
        <f>IFERROR(INDEX([1]!Tabla1[#Data],MATCH(C322,INDEX([1]!Tabla1[#Data],,MATCH($C$9,[1]!Tabla1[#Headers],0)),0),MATCH($D$9,[1]!Tabla1[#Headers],0)),"")</f>
        <v xml:space="preserve"> SUMINISTRO, INSTALACIÓN Y TRANSPORTE DE LUMINARIA LINEAL LED DE 5,5 X 7,5 X 113 CM, 44 W, 90 LM/W, 4000 K, CRI &gt; 80, 110-270 V, IP 40, 35000 H. INLCUYE MANO DE OBRA, EQUIPO Y HERRAMIENTAS NECESARIAS PARA SU PERFECTA EJECUCION.</v>
      </c>
      <c r="E322" s="70" t="str">
        <f>IFERROR(INDEX([1]!Tabla1[#Data],MATCH(C322,INDEX([1]!Tabla1[#Data],,MATCH($C$9,[1]!Tabla1[#Headers],0)),0),MATCH($E$9,[1]!Tabla1[#Headers],0)),"")</f>
        <v>UN</v>
      </c>
      <c r="F322" s="70">
        <f>'[2]CATALOGO DE PROYECTO'!$H$312</f>
        <v>14</v>
      </c>
      <c r="G322" s="71"/>
      <c r="H322" s="71"/>
      <c r="I322" s="31"/>
    </row>
    <row r="323" spans="2:9" ht="38.25" x14ac:dyDescent="0.25">
      <c r="B323" s="26" t="s">
        <v>7</v>
      </c>
      <c r="C323" s="66" t="s">
        <v>292</v>
      </c>
      <c r="D323" s="67" t="str">
        <f>IFERROR(INDEX([1]!Tabla1[#Data],MATCH(C323,INDEX([1]!Tabla1[#Data],,MATCH($C$9,[1]!Tabla1[#Headers],0)),0),MATCH($D$9,[1]!Tabla1[#Headers],0)),"")</f>
        <v xml:space="preserve"> SUMINISTRO, INSTALACIÓN Y TRANSPORTE DE LUMINARIA HERMÉTICA LED DE 36 W, 4500 LM, 6500 K, CRI &gt; 80, 110-277 V, IP 65, IK 05, 50000 H. INLCUYE MANO DE OBRA, EQUIPO Y HERRAMIENTAS NECESARIAS PARA SU PERFECTA EJECUCION.</v>
      </c>
      <c r="E323" s="70" t="str">
        <f>IFERROR(INDEX([1]!Tabla1[#Data],MATCH(C323,INDEX([1]!Tabla1[#Data],,MATCH($C$9,[1]!Tabla1[#Headers],0)),0),MATCH($E$9,[1]!Tabla1[#Headers],0)),"")</f>
        <v>UN</v>
      </c>
      <c r="F323" s="70">
        <f>'[2]CATALOGO DE PROYECTO'!$H$313</f>
        <v>1</v>
      </c>
      <c r="G323" s="71"/>
      <c r="H323" s="71"/>
      <c r="I323" s="31"/>
    </row>
    <row r="324" spans="2:9" ht="38.25" x14ac:dyDescent="0.25">
      <c r="B324" s="26" t="s">
        <v>7</v>
      </c>
      <c r="C324" s="66" t="s">
        <v>293</v>
      </c>
      <c r="D324" s="67" t="str">
        <f>IFERROR(INDEX([1]!Tabla1[#Data],MATCH(C324,INDEX([1]!Tabla1[#Data],,MATCH($C$9,[1]!Tabla1[#Headers],0)),0),MATCH($D$9,[1]!Tabla1[#Headers],0)),"")</f>
        <v xml:space="preserve"> SUMINISTRO, INSTALACIÓN Y TRANSPORTE DE LUMINARIA HERMÉTICA LED DE 18 W, 2200 LM, 6500 K, CRI &gt; 80, 110-277 V, IP 65, IK 05, 50000 H. INLCUYE MANO DE OBRA, EQUIPO Y HERRAMIENTAS NECESARIAS PARA SU PERFECTA EJECUCION.</v>
      </c>
      <c r="E324" s="70" t="str">
        <f>IFERROR(INDEX([1]!Tabla1[#Data],MATCH(C324,INDEX([1]!Tabla1[#Data],,MATCH($C$9,[1]!Tabla1[#Headers],0)),0),MATCH($E$9,[1]!Tabla1[#Headers],0)),"")</f>
        <v>UN</v>
      </c>
      <c r="F324" s="70">
        <f>'[2]CATALOGO DE PROYECTO'!$H$314</f>
        <v>3</v>
      </c>
      <c r="G324" s="71"/>
      <c r="H324" s="71"/>
      <c r="I324" s="31"/>
    </row>
    <row r="325" spans="2:9" ht="25.5" x14ac:dyDescent="0.25">
      <c r="B325" s="26" t="s">
        <v>7</v>
      </c>
      <c r="C325" s="66" t="s">
        <v>294</v>
      </c>
      <c r="D325" s="67" t="str">
        <f>IFERROR(INDEX([1]!Tabla1[#Data],MATCH(C325,INDEX([1]!Tabla1[#Data],,MATCH($C$9,[1]!Tabla1[#Headers],0)),0),MATCH($D$9,[1]!Tabla1[#Headers],0)),"")</f>
        <v xml:space="preserve"> SUMINISTRO, INSTALACIÓN Y TRANSPORTE DE SPOT LED DE MONTAJE EN RIEL DE 12 W, 800 LM, 3000 K, CRI &gt; 80, 100-240 V, 15000 H. INLCUYE MANO DE OBRA, EQUIPO Y HERRAMIENTAS NECESARIAS PARA SU PERFECTA EJECUCION.</v>
      </c>
      <c r="E325" s="70" t="str">
        <f>IFERROR(INDEX([1]!Tabla1[#Data],MATCH(C325,INDEX([1]!Tabla1[#Data],,MATCH($C$9,[1]!Tabla1[#Headers],0)),0),MATCH($E$9,[1]!Tabla1[#Headers],0)),"")</f>
        <v>UN</v>
      </c>
      <c r="F325" s="70">
        <f>'[2]CATALOGO DE PROYECTO'!$H$315</f>
        <v>12</v>
      </c>
      <c r="G325" s="71"/>
      <c r="H325" s="71"/>
      <c r="I325" s="31"/>
    </row>
    <row r="326" spans="2:9" ht="25.5" x14ac:dyDescent="0.25">
      <c r="B326" s="26" t="s">
        <v>7</v>
      </c>
      <c r="C326" s="66" t="s">
        <v>295</v>
      </c>
      <c r="D326" s="67" t="str">
        <f>IFERROR(INDEX([1]!Tabla1[#Data],MATCH(C326,INDEX([1]!Tabla1[#Data],,MATCH($C$9,[1]!Tabla1[#Headers],0)),0),MATCH($D$9,[1]!Tabla1[#Headers],0)),"")</f>
        <v xml:space="preserve"> SUMINISTRO, INSTALACIÓN Y TRANSPORTE DE SPOT LED DE MONTAJE EN RIEL DE 6 W, 400 LM, 3000 K, CRI &gt; 80, 100-240 V, 15000 H. INLCUYE MANO DE OBRA, EQUIPO Y HERRAMIENTAS NECESARIAS PARA SU PERFECTA EJECUCION.</v>
      </c>
      <c r="E326" s="70" t="str">
        <f>IFERROR(INDEX([1]!Tabla1[#Data],MATCH(C326,INDEX([1]!Tabla1[#Data],,MATCH($C$9,[1]!Tabla1[#Headers],0)),0),MATCH($E$9,[1]!Tabla1[#Headers],0)),"")</f>
        <v>UN</v>
      </c>
      <c r="F326" s="70">
        <f>'[2]CATALOGO DE PROYECTO'!$H$316</f>
        <v>9</v>
      </c>
      <c r="G326" s="71"/>
      <c r="H326" s="71"/>
      <c r="I326" s="31"/>
    </row>
    <row r="327" spans="2:9" ht="25.5" x14ac:dyDescent="0.25">
      <c r="B327" s="26" t="s">
        <v>7</v>
      </c>
      <c r="C327" s="66" t="s">
        <v>296</v>
      </c>
      <c r="D327" s="67" t="str">
        <f>IFERROR(INDEX([1]!Tabla1[#Data],MATCH(C327,INDEX([1]!Tabla1[#Data],,MATCH($C$9,[1]!Tabla1[#Headers],0)),0),MATCH($D$9,[1]!Tabla1[#Headers],0)),"")</f>
        <v xml:space="preserve"> SUMINISTRO, INSTALACIÓN Y TRANSPORTE DE REFLECTOR LED DE 30 W, 3000 LM, 6500 K, CRI &gt; 80, 100-277 V, IP 65, IK 06, 30000 H. INLCUYE MANO DE OBRA, EQUIPO Y HERRAMIENTAS NECESARIAS PARA SU PERFECTA EJECUCION.</v>
      </c>
      <c r="E327" s="70" t="str">
        <f>IFERROR(INDEX([1]!Tabla1[#Data],MATCH(C327,INDEX([1]!Tabla1[#Data],,MATCH($C$9,[1]!Tabla1[#Headers],0)),0),MATCH($E$9,[1]!Tabla1[#Headers],0)),"")</f>
        <v>UN</v>
      </c>
      <c r="F327" s="70">
        <f>'[2]CATALOGO DE PROYECTO'!$H$317</f>
        <v>6</v>
      </c>
      <c r="G327" s="71"/>
      <c r="H327" s="71"/>
      <c r="I327" s="31"/>
    </row>
    <row r="328" spans="2:9" ht="25.5" x14ac:dyDescent="0.25">
      <c r="B328" s="26" t="s">
        <v>7</v>
      </c>
      <c r="C328" s="66" t="s">
        <v>297</v>
      </c>
      <c r="D328" s="67" t="str">
        <f>IFERROR(INDEX([1]!Tabla1[#Data],MATCH(C328,INDEX([1]!Tabla1[#Data],,MATCH($C$9,[1]!Tabla1[#Headers],0)),0),MATCH($D$9,[1]!Tabla1[#Headers],0)),"")</f>
        <v xml:space="preserve"> SUMINISTRO, INSTALACIÓN Y TRANSPORTE DE CINTA LED DECORATIVA, 6 LM/W, 4000 K, 12  VDC, IP 65. INLCUYE MANO DE OBRA, EQUIPO Y HERRAMIENTAS NECESARIAS PARA SU PERFECTA EJECUCION.</v>
      </c>
      <c r="E328" s="70" t="str">
        <f>IFERROR(INDEX([1]!Tabla1[#Data],MATCH(C328,INDEX([1]!Tabla1[#Data],,MATCH($C$9,[1]!Tabla1[#Headers],0)),0),MATCH($E$9,[1]!Tabla1[#Headers],0)),"")</f>
        <v>ML</v>
      </c>
      <c r="F328" s="70">
        <f>'[2]CATALOGO DE PROYECTO'!$H$318</f>
        <v>25</v>
      </c>
      <c r="G328" s="71"/>
      <c r="H328" s="71"/>
      <c r="I328" s="31"/>
    </row>
    <row r="329" spans="2:9" ht="25.5" x14ac:dyDescent="0.25">
      <c r="B329" s="26" t="s">
        <v>7</v>
      </c>
      <c r="C329" s="66" t="s">
        <v>298</v>
      </c>
      <c r="D329" s="67" t="str">
        <f>IFERROR(INDEX([1]!Tabla1[#Data],MATCH(C329,INDEX([1]!Tabla1[#Data],,MATCH($C$9,[1]!Tabla1[#Headers],0)),0),MATCH($D$9,[1]!Tabla1[#Headers],0)),"")</f>
        <v xml:space="preserve"> SUMINISTRO, INSTALACIÓN Y TRANSPORTE DE DRIVER DE 12 W PARA CINTA LED. INLCUYE MANO DE OBRA, EQUIPO Y HERRAMIENTAS NECESARIAS PARA SU PERFECTA EJECUCION.</v>
      </c>
      <c r="E329" s="70" t="str">
        <f>IFERROR(INDEX([1]!Tabla1[#Data],MATCH(C329,INDEX([1]!Tabla1[#Data],,MATCH($C$9,[1]!Tabla1[#Headers],0)),0),MATCH($E$9,[1]!Tabla1[#Headers],0)),"")</f>
        <v>UN</v>
      </c>
      <c r="F329" s="70">
        <f>'[2]CATALOGO DE PROYECTO'!$H$319</f>
        <v>4</v>
      </c>
      <c r="G329" s="71"/>
      <c r="H329" s="71"/>
      <c r="I329" s="31"/>
    </row>
    <row r="330" spans="2:9" ht="38.25" x14ac:dyDescent="0.25">
      <c r="B330" s="26" t="s">
        <v>7</v>
      </c>
      <c r="C330" s="66" t="s">
        <v>299</v>
      </c>
      <c r="D330" s="67" t="str">
        <f>IFERROR(INDEX([1]!Tabla1[#Data],MATCH(C330,INDEX([1]!Tabla1[#Data],,MATCH($C$9,[1]!Tabla1[#Headers],0)),0),MATCH($D$9,[1]!Tabla1[#Headers],0)),"")</f>
        <v xml:space="preserve"> SUMINISTRO, INSTALACIÓN Y TRANSPORTE DE LUMINARIA DE EMERGENCIA LED DE 2X1 W, 2X130 LM, 6000 K, CRI &gt; 70, 110-277 V, IP 20, 90 MIN AUTONOMÍA, BATERÍA LI-ION 3,7 V 1200 MA. INLCUYE MANO DE OBRA, EQUIPO Y HERRAMIENTAS NECESARIAS PARA SU PERFECTA EJECUCION.</v>
      </c>
      <c r="E330" s="70" t="str">
        <f>IFERROR(INDEX([1]!Tabla1[#Data],MATCH(C330,INDEX([1]!Tabla1[#Data],,MATCH($C$9,[1]!Tabla1[#Headers],0)),0),MATCH($E$9,[1]!Tabla1[#Headers],0)),"")</f>
        <v>UN</v>
      </c>
      <c r="F330" s="70">
        <f>'[2]CATALOGO DE PROYECTO'!$H$320</f>
        <v>16</v>
      </c>
      <c r="G330" s="71"/>
      <c r="H330" s="71"/>
      <c r="I330" s="31"/>
    </row>
    <row r="331" spans="2:9" ht="38.25" x14ac:dyDescent="0.25">
      <c r="B331" s="26" t="s">
        <v>7</v>
      </c>
      <c r="C331" s="66" t="s">
        <v>300</v>
      </c>
      <c r="D331" s="67" t="str">
        <f>IFERROR(INDEX([1]!Tabla1[#Data],MATCH(C331,INDEX([1]!Tabla1[#Data],,MATCH($C$9,[1]!Tabla1[#Headers],0)),0),MATCH($D$9,[1]!Tabla1[#Headers],0)),"")</f>
        <v xml:space="preserve"> SUMINISTRO, INSTALACIÓN Y TRANSPORTE DE APLIQUE DE EMERGENCIA LED DE 4,5 W, 170 LM, 6000 K, 110-277 V, IP 20, 120 MIN AUTONOMÍA, BATERÍA NI-CD 4,8 V 1000 MA. INLCUYE MANO DE OBRA, EQUIPO Y HERRAMIENTAS NECESARIAS PARA SU PERFECTA EJECUCION.</v>
      </c>
      <c r="E331" s="70" t="str">
        <f>IFERROR(INDEX([1]!Tabla1[#Data],MATCH(C331,INDEX([1]!Tabla1[#Data],,MATCH($C$9,[1]!Tabla1[#Headers],0)),0),MATCH($E$9,[1]!Tabla1[#Headers],0)),"")</f>
        <v>UN</v>
      </c>
      <c r="F331" s="70">
        <f>'[2]CATALOGO DE PROYECTO'!$H$321</f>
        <v>2</v>
      </c>
      <c r="G331" s="71"/>
      <c r="H331" s="71"/>
      <c r="I331" s="31"/>
    </row>
    <row r="332" spans="2:9" ht="38.25" x14ac:dyDescent="0.25">
      <c r="B332" s="26" t="s">
        <v>7</v>
      </c>
      <c r="C332" s="66" t="s">
        <v>301</v>
      </c>
      <c r="D332" s="67" t="str">
        <f>IFERROR(INDEX([1]!Tabla1[#Data],MATCH(C332,INDEX([1]!Tabla1[#Data],,MATCH($C$9,[1]!Tabla1[#Headers],0)),0),MATCH($D$9,[1]!Tabla1[#Headers],0)),"")</f>
        <v xml:space="preserve"> SUMINISTRO, INSTALACIÓN Y TRANSPORTE DE AVISO DE SALIDA LED DE 1,8 W, 8 LM, 6000 K, 110-130 V, IP 20, 300 MIN AUTONOMÍA, BATERÍA NI-CD 3,6 V 500 MA. INLCUYE MANO DE OBRA, EQUIPO Y HERRAMIENTAS NECESARIAS PARA SU PERFECTA EJECUCION.</v>
      </c>
      <c r="E332" s="70" t="str">
        <f>IFERROR(INDEX([1]!Tabla1[#Data],MATCH(C332,INDEX([1]!Tabla1[#Data],,MATCH($C$9,[1]!Tabla1[#Headers],0)),0),MATCH($E$9,[1]!Tabla1[#Headers],0)),"")</f>
        <v>UN</v>
      </c>
      <c r="F332" s="70">
        <f>'[2]CATALOGO DE PROYECTO'!$H$322</f>
        <v>8</v>
      </c>
      <c r="G332" s="71"/>
      <c r="H332" s="71"/>
      <c r="I332" s="31"/>
    </row>
    <row r="333" spans="2:9" hidden="1" x14ac:dyDescent="0.25">
      <c r="B333" s="32" t="s">
        <v>26</v>
      </c>
      <c r="C333" s="68"/>
      <c r="D333" s="69" t="s">
        <v>302</v>
      </c>
      <c r="E333" s="68"/>
      <c r="F333" s="68"/>
      <c r="G333" s="72"/>
      <c r="H333" s="72"/>
      <c r="I333" s="35"/>
    </row>
    <row r="334" spans="2:9" x14ac:dyDescent="0.25">
      <c r="B334" s="22"/>
      <c r="C334" s="58">
        <v>20</v>
      </c>
      <c r="D334" s="59" t="str">
        <f>IFERROR(INDEX([1]!Tabla1[#Data],MATCH(C334,INDEX([1]!Tabla1[#Data],,MATCH($C$9,[1]!Tabla1[#Headers],0)),0),MATCH($D$9,[1]!Tabla1[#Headers],0)),"")</f>
        <v>DOTACION BAÑOS</v>
      </c>
      <c r="E334" s="60"/>
      <c r="F334" s="60"/>
      <c r="G334" s="61"/>
      <c r="H334" s="61"/>
      <c r="I334" s="25"/>
    </row>
    <row r="335" spans="2:9" x14ac:dyDescent="0.25">
      <c r="B335" s="22"/>
      <c r="C335" s="62" t="s">
        <v>303</v>
      </c>
      <c r="D335" s="63" t="str">
        <f>IFERROR(INDEX([1]!Tabla1[#Data],MATCH(C335,INDEX([1]!Tabla1[#Data],,MATCH($C$9,[1]!Tabla1[#Headers],0)),0),MATCH($D$9,[1]!Tabla1[#Headers],0)),"")</f>
        <v>SANITARIOS Y TAZAS</v>
      </c>
      <c r="E335" s="64"/>
      <c r="F335" s="64"/>
      <c r="G335" s="65"/>
      <c r="H335" s="65"/>
      <c r="I335" s="25" t="e">
        <f ca="1">(#REF!*100%)/Tabla8[[#Totals],[Cantidad4]]</f>
        <v>#REF!</v>
      </c>
    </row>
    <row r="336" spans="2:9" ht="25.5" x14ac:dyDescent="0.25">
      <c r="B336" s="26" t="s">
        <v>7</v>
      </c>
      <c r="C336" s="66" t="s">
        <v>304</v>
      </c>
      <c r="D336" s="67" t="str">
        <f>IFERROR(INDEX([1]!Tabla1[#Data],MATCH(C336,INDEX([1]!Tabla1[#Data],,MATCH($C$9,[1]!Tabla1[#Headers],0)),0),MATCH($D$9,[1]!Tabla1[#Headers],0)),"")</f>
        <v>SUMINISTRO E INSTALACION DE APARATO SANITARIO POWER ONE. INLCUYE MANO DE OBRA, EQUIPO Y HERRAMIENTAS NECESARIAS PARA SU PERFECTA EJECUCION.</v>
      </c>
      <c r="E336" s="70" t="str">
        <f>IFERROR(INDEX([1]!Tabla1[#Data],MATCH(C336,INDEX([1]!Tabla1[#Data],,MATCH($C$9,[1]!Tabla1[#Headers],0)),0),MATCH($E$9,[1]!Tabla1[#Headers],0)),"")</f>
        <v>und</v>
      </c>
      <c r="F336" s="70">
        <f>'[2]CATALOGO DE PROYECTO'!$H$325</f>
        <v>4</v>
      </c>
      <c r="G336" s="71"/>
      <c r="H336" s="71"/>
      <c r="I336" s="31"/>
    </row>
    <row r="337" spans="2:9" x14ac:dyDescent="0.25">
      <c r="B337" s="22"/>
      <c r="C337" s="62" t="s">
        <v>305</v>
      </c>
      <c r="D337" s="63" t="str">
        <f>IFERROR(INDEX([1]!Tabla1[#Data],MATCH(C337,INDEX([1]!Tabla1[#Data],,MATCH($C$9,[1]!Tabla1[#Headers],0)),0),MATCH($D$9,[1]!Tabla1[#Headers],0)),"")</f>
        <v>LAVAMANOS</v>
      </c>
      <c r="E337" s="64"/>
      <c r="F337" s="64"/>
      <c r="G337" s="65"/>
      <c r="H337" s="65"/>
      <c r="I337" s="25" t="e">
        <f ca="1">(#REF!*100%)/Tabla8[[#Totals],[Cantidad4]]</f>
        <v>#REF!</v>
      </c>
    </row>
    <row r="338" spans="2:9" ht="38.25" x14ac:dyDescent="0.25">
      <c r="B338" s="26" t="s">
        <v>7</v>
      </c>
      <c r="C338" s="66" t="s">
        <v>306</v>
      </c>
      <c r="D338" s="67" t="str">
        <f>IFERROR(INDEX([1]!Tabla1[#Data],MATCH(C338,INDEX([1]!Tabla1[#Data],,MATCH($C$9,[1]!Tabla1[#Headers],0)),0),MATCH($D$9,[1]!Tabla1[#Headers],0)),"")</f>
        <v>SUMINISTRO E INSTALACION DE SUMINISTRO E INSTALACION DE LAVAMANOS MÁXIMO CON PEDESTAL BLANCO - CORONA. INLCUYE MANO DE OBRA, EQUIPO Y HERRAMIENTAS NECESARIAS PARA SU PERFECTA EJECUCION.. INLCUYE MANO DE OBRA, EQUIPO Y HERRAMIENTAS NECESARIAS PARA SU PERFECTA EJECUCION.</v>
      </c>
      <c r="E338" s="70" t="str">
        <f>IFERROR(INDEX([1]!Tabla1[#Data],MATCH(C338,INDEX([1]!Tabla1[#Data],,MATCH($C$9,[1]!Tabla1[#Headers],0)),0),MATCH($E$9,[1]!Tabla1[#Headers],0)),"")</f>
        <v>und</v>
      </c>
      <c r="F338" s="70">
        <f>'[2]CATALOGO DE PROYECTO'!$H$327</f>
        <v>2</v>
      </c>
      <c r="G338" s="71"/>
      <c r="H338" s="71"/>
      <c r="I338" s="31"/>
    </row>
    <row r="339" spans="2:9" x14ac:dyDescent="0.25">
      <c r="B339" s="22"/>
      <c r="C339" s="62" t="s">
        <v>307</v>
      </c>
      <c r="D339" s="63" t="str">
        <f>IFERROR(INDEX([1]!Tabla1[#Data],MATCH(C339,INDEX([1]!Tabla1[#Data],,MATCH($C$9,[1]!Tabla1[#Headers],0)),0),MATCH($D$9,[1]!Tabla1[#Headers],0)),"")</f>
        <v>GRIFERIAS Y LLAVES</v>
      </c>
      <c r="E339" s="64"/>
      <c r="F339" s="64"/>
      <c r="G339" s="65"/>
      <c r="H339" s="65"/>
      <c r="I339" s="25" t="e">
        <f ca="1">(#REF!*100%)/Tabla8[[#Totals],[Cantidad4]]</f>
        <v>#REF!</v>
      </c>
    </row>
    <row r="340" spans="2:9" ht="25.5" x14ac:dyDescent="0.25">
      <c r="B340" s="26" t="s">
        <v>7</v>
      </c>
      <c r="C340" s="66" t="s">
        <v>308</v>
      </c>
      <c r="D340" s="67" t="str">
        <f>IFERROR(INDEX([1]!Tabla1[#Data],MATCH(C340,INDEX([1]!Tabla1[#Data],,MATCH($C$9,[1]!Tabla1[#Headers],0)),0),MATCH($D$9,[1]!Tabla1[#Headers],0)),"")</f>
        <v>SUMINISTRO E INSTALACION DE GRIFERÍA PARA LAVAMANOS DOCOL PUSH PRESSMATIC - AA - . INLCUYE MANO DE OBRA, EQUIPO Y HERRAMIENTAS NECESARIAS PARA SU PERFECTA EJECUCION.</v>
      </c>
      <c r="E340" s="70" t="str">
        <f>IFERROR(INDEX([1]!Tabla1[#Data],MATCH(C340,INDEX([1]!Tabla1[#Data],,MATCH($C$9,[1]!Tabla1[#Headers],0)),0),MATCH($E$9,[1]!Tabla1[#Headers],0)),"")</f>
        <v>und</v>
      </c>
      <c r="F340" s="70">
        <f>'[2]CATALOGO DE PROYECTO'!$H$329</f>
        <v>2</v>
      </c>
      <c r="G340" s="71"/>
      <c r="H340" s="71"/>
      <c r="I340" s="31"/>
    </row>
    <row r="341" spans="2:9" ht="38.25" x14ac:dyDescent="0.25">
      <c r="B341" s="26" t="s">
        <v>7</v>
      </c>
      <c r="C341" s="66" t="s">
        <v>309</v>
      </c>
      <c r="D341" s="67" t="str">
        <f>IFERROR(INDEX([1]!Tabla1[#Data],MATCH(C341,INDEX([1]!Tabla1[#Data],,MATCH($C$9,[1]!Tabla1[#Headers],0)),0),MATCH($D$9,[1]!Tabla1[#Headers],0)),"")</f>
        <v>SUMINISTRO E INSTALACION DE SUMINISTRO E INSTALACION DE LLAVE TERMINAL LIVIANA 1/2P SALI 3/4P CROMO. INLCUYE MANO DE OBRA, EQUIPO Y HERRAMIENTAS NECESARIAS PARA SU PERFECTA EJECUCION.. INLCUYE MANO DE OBRA, EQUIPO Y HERRAMIENTAS NECESARIAS PARA SU PERFECTA EJECUCION.</v>
      </c>
      <c r="E341" s="70" t="str">
        <f>IFERROR(INDEX([1]!Tabla1[#Data],MATCH(C341,INDEX([1]!Tabla1[#Data],,MATCH($C$9,[1]!Tabla1[#Headers],0)),0),MATCH($E$9,[1]!Tabla1[#Headers],0)),"")</f>
        <v>und</v>
      </c>
      <c r="F341" s="70">
        <f>'[2]CATALOGO DE PROYECTO'!$H$330</f>
        <v>1</v>
      </c>
      <c r="G341" s="71"/>
      <c r="H341" s="71"/>
      <c r="I341" s="31"/>
    </row>
    <row r="342" spans="2:9" x14ac:dyDescent="0.25">
      <c r="B342" s="22"/>
      <c r="C342" s="62" t="s">
        <v>310</v>
      </c>
      <c r="D342" s="63" t="str">
        <f>IFERROR(INDEX([1]!Tabla1[#Data],MATCH(C342,INDEX([1]!Tabla1[#Data],,MATCH($C$9,[1]!Tabla1[#Headers],0)),0),MATCH($D$9,[1]!Tabla1[#Headers],0)),"")</f>
        <v>ACCESORIOS DE BAÑO</v>
      </c>
      <c r="E342" s="64"/>
      <c r="F342" s="64"/>
      <c r="G342" s="65"/>
      <c r="H342" s="65"/>
      <c r="I342" s="25" t="e">
        <f ca="1">(#REF!*100%)/Tabla8[[#Totals],[Cantidad4]]</f>
        <v>#REF!</v>
      </c>
    </row>
    <row r="343" spans="2:9" ht="25.5" x14ac:dyDescent="0.25">
      <c r="B343" s="26" t="s">
        <v>7</v>
      </c>
      <c r="C343" s="66" t="s">
        <v>311</v>
      </c>
      <c r="D343" s="67" t="str">
        <f>IFERROR(INDEX([1]!Tabla1[#Data],MATCH(C343,INDEX([1]!Tabla1[#Data],,MATCH($C$9,[1]!Tabla1[#Headers],0)),0),MATCH($D$9,[1]!Tabla1[#Headers],0)),"")</f>
        <v>SUMINISTRO E INSTALACION DE DISPENSADOR DE PAPEL HIGIÉNICO PARA ROLLO DE 23CM DE DIÁMETRO - INOXIDEAS -. INLCUYE MANO DE OBRA, EQUIPO Y HERRAMIENTAS NECESARIAS PARA SU PERFECTA EJECUCION.</v>
      </c>
      <c r="E343" s="70" t="str">
        <f>IFERROR(INDEX([1]!Tabla1[#Data],MATCH(C343,INDEX([1]!Tabla1[#Data],,MATCH($C$9,[1]!Tabla1[#Headers],0)),0),MATCH($E$9,[1]!Tabla1[#Headers],0)),"")</f>
        <v>und</v>
      </c>
      <c r="F343" s="70">
        <f>'[2]CATALOGO DE PROYECTO'!$H$332</f>
        <v>4</v>
      </c>
      <c r="G343" s="71"/>
      <c r="H343" s="71"/>
      <c r="I343" s="31"/>
    </row>
    <row r="344" spans="2:9" ht="25.5" x14ac:dyDescent="0.25">
      <c r="B344" s="26" t="s">
        <v>7</v>
      </c>
      <c r="C344" s="66" t="s">
        <v>312</v>
      </c>
      <c r="D344" s="67" t="str">
        <f>IFERROR(INDEX([1]!Tabla1[#Data],MATCH(C344,INDEX([1]!Tabla1[#Data],,MATCH($C$9,[1]!Tabla1[#Headers],0)),0),MATCH($D$9,[1]!Tabla1[#Headers],0)),"")</f>
        <v>SUMINISTRO E INSTALACION DE DISPENSADOR DE JABÓN LÍQUIDO ACERO INOXIDABLE 500 ML DE 11X5 CM. INLCUYE MANO DE OBRA, EQUIPO Y HERRAMIENTAS NECESARIAS PARA SU PERFECTA EJECUCION.</v>
      </c>
      <c r="E344" s="70" t="str">
        <f>IFERROR(INDEX([1]!Tabla1[#Data],MATCH(C344,INDEX([1]!Tabla1[#Data],,MATCH($C$9,[1]!Tabla1[#Headers],0)),0),MATCH($E$9,[1]!Tabla1[#Headers],0)),"")</f>
        <v>und</v>
      </c>
      <c r="F344" s="70">
        <f>'[2]CATALOGO DE PROYECTO'!$H$333</f>
        <v>1</v>
      </c>
      <c r="G344" s="71"/>
      <c r="H344" s="71"/>
      <c r="I344" s="31"/>
    </row>
    <row r="345" spans="2:9" ht="25.5" x14ac:dyDescent="0.25">
      <c r="B345" s="26" t="s">
        <v>7</v>
      </c>
      <c r="C345" s="66" t="s">
        <v>313</v>
      </c>
      <c r="D345" s="67" t="str">
        <f>IFERROR(INDEX([1]!Tabla1[#Data],MATCH(C345,INDEX([1]!Tabla1[#Data],,MATCH($C$9,[1]!Tabla1[#Headers],0)),0),MATCH($D$9,[1]!Tabla1[#Headers],0)),"")</f>
        <v>SUMINISTRO E INSTALACION DE CANECA DE PARED AYA 14,5 LITROS ACERO INOXIDABLE SATINADO. INLCUYE MANO DE OBRA, EQUIPO Y HERRAMIENTAS NECESARIAS PARA SU PERFECTA EJECUCION.</v>
      </c>
      <c r="E345" s="70" t="str">
        <f>IFERROR(INDEX([1]!Tabla1[#Data],MATCH(C345,INDEX([1]!Tabla1[#Data],,MATCH($C$9,[1]!Tabla1[#Headers],0)),0),MATCH($E$9,[1]!Tabla1[#Headers],0)),"")</f>
        <v>und</v>
      </c>
      <c r="F345" s="70">
        <f>'[2]CATALOGO DE PROYECTO'!$H$334</f>
        <v>4</v>
      </c>
      <c r="G345" s="71"/>
      <c r="H345" s="71"/>
      <c r="I345" s="31"/>
    </row>
    <row r="346" spans="2:9" ht="25.5" x14ac:dyDescent="0.25">
      <c r="B346" s="26" t="s">
        <v>7</v>
      </c>
      <c r="C346" s="66" t="s">
        <v>314</v>
      </c>
      <c r="D346" s="67" t="str">
        <f>IFERROR(INDEX([1]!Tabla1[#Data],MATCH(C346,INDEX([1]!Tabla1[#Data],,MATCH($C$9,[1]!Tabla1[#Headers],0)),0),MATCH($D$9,[1]!Tabla1[#Headers],0)),"")</f>
        <v>SUMINISTRO E INSTALACION DE DISPENSADOR DE TOALLAS DE PAPEL EN Z ACERO INOXIDABLE DE 28X29 CM. INLCUYE MANO DE OBRA, EQUIPO Y HERRAMIENTAS NECESARIAS PARA SU PERFECTA EJECUCION.</v>
      </c>
      <c r="E346" s="70" t="str">
        <f>IFERROR(INDEX([1]!Tabla1[#Data],MATCH(C346,INDEX([1]!Tabla1[#Data],,MATCH($C$9,[1]!Tabla1[#Headers],0)),0),MATCH($E$9,[1]!Tabla1[#Headers],0)),"")</f>
        <v>und</v>
      </c>
      <c r="F346" s="70">
        <f>'[2]CATALOGO DE PROYECTO'!$H$335</f>
        <v>1</v>
      </c>
      <c r="G346" s="71"/>
      <c r="H346" s="71"/>
      <c r="I346" s="31"/>
    </row>
    <row r="347" spans="2:9" x14ac:dyDescent="0.25">
      <c r="B347" s="22"/>
      <c r="C347" s="62" t="s">
        <v>315</v>
      </c>
      <c r="D347" s="63" t="str">
        <f>IFERROR(INDEX([1]!Tabla1[#Data],MATCH(C347,INDEX([1]!Tabla1[#Data],,MATCH($C$9,[1]!Tabla1[#Headers],0)),0),MATCH($D$9,[1]!Tabla1[#Headers],0)),"")</f>
        <v>REJILLAS DE BAÑOS</v>
      </c>
      <c r="E347" s="64"/>
      <c r="F347" s="64"/>
      <c r="G347" s="65"/>
      <c r="H347" s="65"/>
      <c r="I347" s="25" t="e">
        <f ca="1">(#REF!*100%)/Tabla8[[#Totals],[Cantidad4]]</f>
        <v>#REF!</v>
      </c>
    </row>
    <row r="348" spans="2:9" ht="25.5" x14ac:dyDescent="0.25">
      <c r="B348" s="26" t="s">
        <v>7</v>
      </c>
      <c r="C348" s="66" t="s">
        <v>316</v>
      </c>
      <c r="D348" s="67" t="str">
        <f>IFERROR(INDEX([1]!Tabla1[#Data],MATCH(C348,INDEX([1]!Tabla1[#Data],,MATCH($C$9,[1]!Tabla1[#Headers],0)),0),MATCH($D$9,[1]!Tabla1[#Headers],0)),"")</f>
        <v>SUMINISTRO E INSTALACION DE SIFON DESAGÜE PISO ACERO 304 INOX ANTIOLOR-ANTICUCARACHAS. INLCUYE MANO DE OBRA, EQUIPO Y HERRAMIENTAS NECESARIAS PARA SU PERFECTA EJECUCION.</v>
      </c>
      <c r="E348" s="70" t="str">
        <f>IFERROR(INDEX([1]!Tabla1[#Data],MATCH(C348,INDEX([1]!Tabla1[#Data],,MATCH($C$9,[1]!Tabla1[#Headers],0)),0),MATCH($E$9,[1]!Tabla1[#Headers],0)),"")</f>
        <v>und</v>
      </c>
      <c r="F348" s="70">
        <f>'[2]CATALOGO DE PROYECTO'!$H$337</f>
        <v>3</v>
      </c>
      <c r="G348" s="71"/>
      <c r="H348" s="71"/>
      <c r="I348" s="31"/>
    </row>
    <row r="349" spans="2:9" x14ac:dyDescent="0.25">
      <c r="B349" s="22"/>
      <c r="C349" s="62" t="s">
        <v>317</v>
      </c>
      <c r="D349" s="63" t="str">
        <f>IFERROR(INDEX([1]!Tabla1[#Data],MATCH(C349,INDEX([1]!Tabla1[#Data],,MATCH($C$9,[1]!Tabla1[#Headers],0)),0),MATCH($D$9,[1]!Tabla1[#Headers],0)),"")</f>
        <v>TAPAS DE REGISTRO</v>
      </c>
      <c r="E349" s="64"/>
      <c r="F349" s="64"/>
      <c r="G349" s="65"/>
      <c r="H349" s="65"/>
      <c r="I349" s="25" t="e">
        <f ca="1">(#REF!*100%)/Tabla8[[#Totals],[Cantidad4]]</f>
        <v>#REF!</v>
      </c>
    </row>
    <row r="350" spans="2:9" ht="25.5" x14ac:dyDescent="0.25">
      <c r="B350" s="26" t="s">
        <v>7</v>
      </c>
      <c r="C350" s="66" t="s">
        <v>318</v>
      </c>
      <c r="D350" s="67" t="str">
        <f>IFERROR(INDEX([1]!Tabla1[#Data],MATCH(C350,INDEX([1]!Tabla1[#Data],,MATCH($C$9,[1]!Tabla1[#Headers],0)),0),MATCH($D$9,[1]!Tabla1[#Headers],0)),"")</f>
        <v>SUMINISTRO E INSTALACION DE TAPA REGISTRO 15 X 15 CM CORRIENTE PLÁSTICA. INLCUYE MANO DE OBRA, EQUIPO Y HERRAMIENTAS NECESARIAS PARA SU PERFECTA EJECUCION.</v>
      </c>
      <c r="E350" s="70" t="str">
        <f>IFERROR(INDEX([1]!Tabla1[#Data],MATCH(C350,INDEX([1]!Tabla1[#Data],,MATCH($C$9,[1]!Tabla1[#Headers],0)),0),MATCH($E$9,[1]!Tabla1[#Headers],0)),"")</f>
        <v>und</v>
      </c>
      <c r="F350" s="70">
        <f>'[2]CATALOGO DE PROYECTO'!$H$339</f>
        <v>3</v>
      </c>
      <c r="G350" s="71"/>
      <c r="H350" s="71"/>
      <c r="I350" s="31"/>
    </row>
    <row r="351" spans="2:9" hidden="1" x14ac:dyDescent="0.25">
      <c r="B351" s="32" t="s">
        <v>26</v>
      </c>
      <c r="C351" s="68"/>
      <c r="D351" s="69" t="s">
        <v>319</v>
      </c>
      <c r="E351" s="68"/>
      <c r="F351" s="68"/>
      <c r="G351" s="72"/>
      <c r="H351" s="72"/>
      <c r="I351" s="35"/>
    </row>
    <row r="352" spans="2:9" x14ac:dyDescent="0.25">
      <c r="B352" s="22"/>
      <c r="C352" s="58">
        <v>22</v>
      </c>
      <c r="D352" s="59" t="str">
        <f>IFERROR(INDEX([1]!Tabla1[#Data],MATCH(C352,INDEX([1]!Tabla1[#Data],,MATCH($C$9,[1]!Tabla1[#Headers],0)),0),MATCH($D$9,[1]!Tabla1[#Headers],0)),"")</f>
        <v>VIDRIOS, ESPEJOS Y DIVISIONES</v>
      </c>
      <c r="E352" s="60"/>
      <c r="F352" s="60"/>
      <c r="G352" s="61"/>
      <c r="H352" s="61"/>
      <c r="I352" s="25"/>
    </row>
    <row r="353" spans="2:9" x14ac:dyDescent="0.25">
      <c r="B353" s="22"/>
      <c r="C353" s="62" t="s">
        <v>320</v>
      </c>
      <c r="D353" s="63" t="str">
        <f>IFERROR(INDEX([1]!Tabla1[#Data],MATCH(C353,INDEX([1]!Tabla1[#Data],,MATCH($C$9,[1]!Tabla1[#Headers],0)),0),MATCH($D$9,[1]!Tabla1[#Headers],0)),"")</f>
        <v>ESPEJOS BISCELADOS</v>
      </c>
      <c r="E353" s="64"/>
      <c r="F353" s="64"/>
      <c r="G353" s="65"/>
      <c r="H353" s="65"/>
      <c r="I353" s="25" t="e">
        <f ca="1">(#REF!*100%)/Tabla8[[#Totals],[Cantidad4]]</f>
        <v>#REF!</v>
      </c>
    </row>
    <row r="354" spans="2:9" ht="25.5" x14ac:dyDescent="0.25">
      <c r="B354" s="26" t="s">
        <v>7</v>
      </c>
      <c r="C354" s="66" t="s">
        <v>321</v>
      </c>
      <c r="D354" s="67" t="str">
        <f>IFERROR(INDEX([1]!Tabla1[#Data],MATCH(C354,INDEX([1]!Tabla1[#Data],,MATCH($C$9,[1]!Tabla1[#Headers],0)),0),MATCH($D$9,[1]!Tabla1[#Headers],0)),"")</f>
        <v>SUMINISTRO E INSTALACION DE ESPEJOS BISCELADOS 1,20 X 1,40 MTS. INLCUYE MANO DE OBRA, EQUIPO Y HERRAMIENTAS NECESARIAS PARA SU PERFECTA EJECUCION.</v>
      </c>
      <c r="E354" s="70" t="str">
        <f>IFERROR(INDEX([1]!Tabla1[#Data],MATCH(C354,INDEX([1]!Tabla1[#Data],,MATCH($C$9,[1]!Tabla1[#Headers],0)),0),MATCH($E$9,[1]!Tabla1[#Headers],0)),"")</f>
        <v>und</v>
      </c>
      <c r="F354" s="70">
        <f>'[2]CATALOGO DE PROYECTO'!$H$342</f>
        <v>1</v>
      </c>
      <c r="G354" s="71"/>
      <c r="H354" s="71"/>
      <c r="I354" s="31"/>
    </row>
    <row r="355" spans="2:9" x14ac:dyDescent="0.25">
      <c r="B355" s="22"/>
      <c r="C355" s="62">
        <v>22.7</v>
      </c>
      <c r="D355" s="63" t="str">
        <f>IFERROR(INDEX([1]!Tabla1[#Data],MATCH(C355,INDEX([1]!Tabla1[#Data],,MATCH($C$9,[1]!Tabla1[#Headers],0)),0),MATCH($D$9,[1]!Tabla1[#Headers],0)),"")</f>
        <v>DIVISIONES EN ACERO</v>
      </c>
      <c r="E355" s="64"/>
      <c r="F355" s="64"/>
      <c r="G355" s="65"/>
      <c r="H355" s="65"/>
      <c r="I355" s="25" t="e">
        <f ca="1">(#REF!*100%)/Tabla8[[#Totals],[Cantidad4]]</f>
        <v>#REF!</v>
      </c>
    </row>
    <row r="356" spans="2:9" ht="51" x14ac:dyDescent="0.25">
      <c r="B356" s="26" t="s">
        <v>7</v>
      </c>
      <c r="C356" s="66" t="s">
        <v>322</v>
      </c>
      <c r="D356" s="67" t="str">
        <f>IFERROR(INDEX([1]!Tabla1[#Data],MATCH(C356,INDEX([1]!Tabla1[#Data],,MATCH($C$9,[1]!Tabla1[#Headers],0)),0),MATCH($D$9,[1]!Tabla1[#Headers],0)),"")</f>
        <v>SUMINISTRO E INSTALACION DE DIVISIONES PARA BAÑOS COMPUESTA DE PUERTAS ABISAGRADAS Y TABIQUES SEPARADORES EN LÁMINA DE ACERO INOXIDABLE AISI TIPO 304 CALIBRE 20, ANTIMAGNÉTICO Y RESISTENTE A LA CORROSIÓN, ENTAMBORADO DE 1” DE ANCHO CON RELLENO INTERNO EN LÁMINA DE ICOPOR. - MÓDULO + DIVISIÓN P-11. INLCUYE MANO DE OBRA, EQUIPO Y HERRAMIENTAS NECESARIAS PARA SU PERFECTA EJECUCION.</v>
      </c>
      <c r="E356" s="70" t="str">
        <f>IFERROR(INDEX([1]!Tabla1[#Data],MATCH(C356,INDEX([1]!Tabla1[#Data],,MATCH($C$9,[1]!Tabla1[#Headers],0)),0),MATCH($E$9,[1]!Tabla1[#Headers],0)),"")</f>
        <v>m²</v>
      </c>
      <c r="F356" s="70">
        <f>'[2]CATALOGO DE PROYECTO'!$H$344</f>
        <v>9.18</v>
      </c>
      <c r="G356" s="71"/>
      <c r="H356" s="71"/>
      <c r="I356" s="31"/>
    </row>
    <row r="357" spans="2:9" ht="51" x14ac:dyDescent="0.25">
      <c r="B357" s="26" t="s">
        <v>7</v>
      </c>
      <c r="C357" s="66" t="s">
        <v>323</v>
      </c>
      <c r="D357" s="67" t="str">
        <f>IFERROR(INDEX([1]!Tabla1[#Data],MATCH(C357,INDEX([1]!Tabla1[#Data],,MATCH($C$9,[1]!Tabla1[#Headers],0)),0),MATCH($D$9,[1]!Tabla1[#Headers],0)),"")</f>
        <v>SUMINISTRO E INSTALACION DE DIVISIONES PARA BAÑOS COMPUESTA DE PUERTAS ABISAGRADAS Y TABIQUES SEPARADORES EN LÁMINA DE ACERO INOXIDABLE AISI TIPO 304 CALIBRE 20, ANTIMAGNÉTICO Y RESISTENTE A LA CORROSIÓN, ENTAMBORADO DE 1” DE ANCHO CON RELLENO INTERNO EN LÁMINA DE ICOPOR. - MÓDULO SENCILLO. INLCUYE MANO DE OBRA, EQUIPO Y HERRAMIENTAS NECESARIAS PARA SU PERFECTA EJECUCION.</v>
      </c>
      <c r="E357" s="70" t="str">
        <f>IFERROR(INDEX([1]!Tabla1[#Data],MATCH(C357,INDEX([1]!Tabla1[#Data],,MATCH($C$9,[1]!Tabla1[#Headers],0)),0),MATCH($E$9,[1]!Tabla1[#Headers],0)),"")</f>
        <v>m²</v>
      </c>
      <c r="F357" s="70">
        <f>'[2]CATALOGO DE PROYECTO'!$H$345</f>
        <v>2.7</v>
      </c>
      <c r="G357" s="71"/>
      <c r="H357" s="71"/>
      <c r="I357" s="31"/>
    </row>
    <row r="358" spans="2:9" hidden="1" x14ac:dyDescent="0.25">
      <c r="B358" s="32" t="s">
        <v>26</v>
      </c>
      <c r="C358" s="68"/>
      <c r="D358" s="69" t="s">
        <v>324</v>
      </c>
      <c r="E358" s="68"/>
      <c r="F358" s="68"/>
      <c r="G358" s="72"/>
      <c r="H358" s="72"/>
      <c r="I358" s="35"/>
    </row>
    <row r="359" spans="2:9" x14ac:dyDescent="0.25">
      <c r="B359" s="22"/>
      <c r="C359" s="58">
        <v>24</v>
      </c>
      <c r="D359" s="59" t="str">
        <f>IFERROR(INDEX([1]!Tabla1[#Data],MATCH(C359,INDEX([1]!Tabla1[#Data],,MATCH($C$9,[1]!Tabla1[#Headers],0)),0),MATCH($D$9,[1]!Tabla1[#Headers],0)),"")</f>
        <v>PINTURA</v>
      </c>
      <c r="E359" s="60"/>
      <c r="F359" s="60"/>
      <c r="G359" s="61"/>
      <c r="H359" s="61"/>
      <c r="I359" s="25"/>
    </row>
    <row r="360" spans="2:9" x14ac:dyDescent="0.25">
      <c r="B360" s="22"/>
      <c r="C360" s="62" t="s">
        <v>325</v>
      </c>
      <c r="D360" s="63" t="str">
        <f>IFERROR(INDEX([1]!Tabla1[#Data],MATCH(C360,INDEX([1]!Tabla1[#Data],,MATCH($C$9,[1]!Tabla1[#Headers],0)),0),MATCH($D$9,[1]!Tabla1[#Headers],0)),"")</f>
        <v>ESTUCOS Y PINTURAS INTERIORES</v>
      </c>
      <c r="E360" s="64"/>
      <c r="F360" s="64"/>
      <c r="G360" s="65"/>
      <c r="H360" s="65"/>
      <c r="I360" s="25" t="e">
        <f ca="1">(#REF!*100%)/Tabla8[[#Totals],[Cantidad4]]</f>
        <v>#REF!</v>
      </c>
    </row>
    <row r="361" spans="2:9" ht="25.5" x14ac:dyDescent="0.25">
      <c r="B361" s="26" t="s">
        <v>7</v>
      </c>
      <c r="C361" s="66" t="s">
        <v>326</v>
      </c>
      <c r="D361" s="67" t="str">
        <f>IFERROR(INDEX([1]!Tabla1[#Data],MATCH(C361,INDEX([1]!Tabla1[#Data],,MATCH($C$9,[1]!Tabla1[#Headers],0)),0),MATCH($D$9,[1]!Tabla1[#Headers],0)),"")</f>
        <v>SUMINISTRO E INSTALACION DE MACILLA Y VINILO SOBRE PAÑETE (3 MANOS) X M2. INLCUYE MANO DE OBRA, EQUIPO Y HERRAMIENTAS NECESARIAS PARA SU PERFECTA EJECUCION.</v>
      </c>
      <c r="E361" s="70" t="str">
        <f>IFERROR(INDEX([1]!Tabla1[#Data],MATCH(C361,INDEX([1]!Tabla1[#Data],,MATCH($C$9,[1]!Tabla1[#Headers],0)),0),MATCH($E$9,[1]!Tabla1[#Headers],0)),"")</f>
        <v>m²</v>
      </c>
      <c r="F361" s="70">
        <f>'[2]CATALOGO DE PROYECTO'!$H$348</f>
        <v>34.664000000000001</v>
      </c>
      <c r="G361" s="71"/>
      <c r="H361" s="71"/>
      <c r="I361" s="31"/>
    </row>
    <row r="362" spans="2:9" ht="25.5" x14ac:dyDescent="0.25">
      <c r="B362" s="26" t="s">
        <v>7</v>
      </c>
      <c r="C362" s="66" t="s">
        <v>327</v>
      </c>
      <c r="D362" s="67" t="str">
        <f>IFERROR(INDEX([1]!Tabla1[#Data],MATCH(C362,INDEX([1]!Tabla1[#Data],,MATCH($C$9,[1]!Tabla1[#Headers],0)),0),MATCH($D$9,[1]!Tabla1[#Headers],0)),"")</f>
        <v>SUMINISTRO E INSTALACION DE ESTUCO Y VINILO SOBRE PAÑETE (3 MANOS) X ML. INLCUYE MANO DE OBRA, EQUIPO Y HERRAMIENTAS NECESARIAS PARA SU PERFECTA EJECUCION.</v>
      </c>
      <c r="E362" s="70" t="str">
        <f>IFERROR(INDEX([1]!Tabla1[#Data],MATCH(C362,INDEX([1]!Tabla1[#Data],,MATCH($C$9,[1]!Tabla1[#Headers],0)),0),MATCH($E$9,[1]!Tabla1[#Headers],0)),"")</f>
        <v>m</v>
      </c>
      <c r="F362" s="70">
        <f>'[2]CATALOGO DE PROYECTO'!$H$349</f>
        <v>12.4</v>
      </c>
      <c r="G362" s="71"/>
      <c r="H362" s="71"/>
      <c r="I362" s="31"/>
    </row>
    <row r="363" spans="2:9" x14ac:dyDescent="0.25">
      <c r="B363" s="22"/>
      <c r="C363" s="62" t="s">
        <v>328</v>
      </c>
      <c r="D363" s="63" t="str">
        <f>IFERROR(INDEX([1]!Tabla1[#Data],MATCH(C363,INDEX([1]!Tabla1[#Data],,MATCH($C$9,[1]!Tabla1[#Headers],0)),0),MATCH($D$9,[1]!Tabla1[#Headers],0)),"")</f>
        <v>EXTERIOR</v>
      </c>
      <c r="E363" s="64"/>
      <c r="F363" s="64"/>
      <c r="G363" s="65"/>
      <c r="H363" s="65"/>
      <c r="I363" s="25" t="e">
        <f ca="1">(#REF!*100%)/Tabla8[[#Totals],[Cantidad4]]</f>
        <v>#REF!</v>
      </c>
    </row>
    <row r="364" spans="2:9" ht="25.5" x14ac:dyDescent="0.25">
      <c r="B364" s="26" t="s">
        <v>7</v>
      </c>
      <c r="C364" s="66" t="s">
        <v>329</v>
      </c>
      <c r="D364" s="67" t="str">
        <f>IFERROR(INDEX([1]!Tabla1[#Data],MATCH(C364,INDEX([1]!Tabla1[#Data],,MATCH($C$9,[1]!Tabla1[#Headers],0)),0),MATCH($D$9,[1]!Tabla1[#Headers],0)),"")</f>
        <v>SUMINISTRO E INSTALACION DE PINTURA TIPO 1 DE RECUBRIMIENTO PARA ELEMENTOS DE MADERA X M2. INLCUYE MANO DE OBRA, EQUIPO Y HERRAMIENTAS NECESARIAS PARA SU PERFECTA EJECUCION.</v>
      </c>
      <c r="E364" s="70" t="str">
        <f>IFERROR(INDEX([1]!Tabla1[#Data],MATCH(C364,INDEX([1]!Tabla1[#Data],,MATCH($C$9,[1]!Tabla1[#Headers],0)),0),MATCH($E$9,[1]!Tabla1[#Headers],0)),"")</f>
        <v>m²</v>
      </c>
      <c r="F364" s="70">
        <f>'[2]CATALOGO DE PROYECTO'!$H$351</f>
        <v>206.98800000000003</v>
      </c>
      <c r="G364" s="71"/>
      <c r="H364" s="71"/>
      <c r="I364" s="31"/>
    </row>
    <row r="365" spans="2:9" ht="25.5" x14ac:dyDescent="0.25">
      <c r="B365" s="26" t="s">
        <v>7</v>
      </c>
      <c r="C365" s="66" t="s">
        <v>330</v>
      </c>
      <c r="D365" s="67" t="str">
        <f>IFERROR(INDEX([1]!Tabla1[#Data],MATCH(C365,INDEX([1]!Tabla1[#Data],,MATCH($C$9,[1]!Tabla1[#Headers],0)),0),MATCH($D$9,[1]!Tabla1[#Headers],0)),"")</f>
        <v>SUMINISTRO E INSTALACION DE PINTURA TIPO 1 DE RECUBRIMIENTO PARA ELEMENTOS DE MADERA X ML. INLCUYE MANO DE OBRA, EQUIPO Y HERRAMIENTAS NECESARIAS PARA SU PERFECTA EJECUCION.</v>
      </c>
      <c r="E365" s="70" t="str">
        <f>IFERROR(INDEX([1]!Tabla1[#Data],MATCH(C365,INDEX([1]!Tabla1[#Data],,MATCH($C$9,[1]!Tabla1[#Headers],0)),0),MATCH($E$9,[1]!Tabla1[#Headers],0)),"")</f>
        <v>m</v>
      </c>
      <c r="F365" s="70">
        <f>'[2]CATALOGO DE PROYECTO'!$H$352</f>
        <v>1592.712</v>
      </c>
      <c r="G365" s="71"/>
      <c r="H365" s="71"/>
      <c r="I365" s="31"/>
    </row>
    <row r="366" spans="2:9" x14ac:dyDescent="0.25">
      <c r="B366" s="22"/>
      <c r="C366" s="62" t="s">
        <v>331</v>
      </c>
      <c r="D366" s="63" t="str">
        <f>IFERROR(INDEX([1]!Tabla1[#Data],MATCH(C366,INDEX([1]!Tabla1[#Data],,MATCH($C$9,[1]!Tabla1[#Headers],0)),0),MATCH($D$9,[1]!Tabla1[#Headers],0)),"")</f>
        <v>PINTURA PARA PISOS</v>
      </c>
      <c r="E366" s="64"/>
      <c r="F366" s="64"/>
      <c r="G366" s="65"/>
      <c r="H366" s="65"/>
      <c r="I366" s="25" t="e">
        <f ca="1">(#REF!*100%)/Tabla8[[#Totals],[Cantidad4]]</f>
        <v>#REF!</v>
      </c>
    </row>
    <row r="367" spans="2:9" ht="25.5" x14ac:dyDescent="0.25">
      <c r="B367" s="26" t="s">
        <v>7</v>
      </c>
      <c r="C367" s="66" t="s">
        <v>332</v>
      </c>
      <c r="D367" s="67" t="str">
        <f>IFERROR(INDEX([1]!Tabla1[#Data],MATCH(C367,INDEX([1]!Tabla1[#Data],,MATCH($C$9,[1]!Tabla1[#Headers],0)),0),MATCH($D$9,[1]!Tabla1[#Headers],0)),"")</f>
        <v>SUMINISTRO E INSTALACION DE PINTURA PARA PISO EN MADERA. INLCUYE MANO DE OBRA, EQUIPO Y HERRAMIENTAS NECESARIAS PARA SU PERFECTA EJECUCION.</v>
      </c>
      <c r="E367" s="70" t="str">
        <f>IFERROR(INDEX([1]!Tabla1[#Data],MATCH(C367,INDEX([1]!Tabla1[#Data],,MATCH($C$9,[1]!Tabla1[#Headers],0)),0),MATCH($E$9,[1]!Tabla1[#Headers],0)),"")</f>
        <v>m²</v>
      </c>
      <c r="F367" s="70">
        <f>'[2]CATALOGO DE PROYECTO'!$H$354</f>
        <v>443.86</v>
      </c>
      <c r="G367" s="71"/>
      <c r="H367" s="71"/>
      <c r="I367" s="31"/>
    </row>
    <row r="368" spans="2:9" hidden="1" x14ac:dyDescent="0.25">
      <c r="B368" s="32" t="s">
        <v>26</v>
      </c>
      <c r="C368" s="68"/>
      <c r="D368" s="69" t="s">
        <v>333</v>
      </c>
      <c r="E368" s="68"/>
      <c r="F368" s="68"/>
      <c r="G368" s="72"/>
      <c r="H368" s="72"/>
      <c r="I368" s="35"/>
    </row>
    <row r="369" spans="2:9" x14ac:dyDescent="0.25">
      <c r="B369" s="22"/>
      <c r="C369" s="58">
        <v>25</v>
      </c>
      <c r="D369" s="59" t="str">
        <f>IFERROR(INDEX([1]!Tabla1[#Data],MATCH(C369,INDEX([1]!Tabla1[#Data],,MATCH($C$9,[1]!Tabla1[#Headers],0)),0),MATCH($D$9,[1]!Tabla1[#Headers],0)),"")</f>
        <v>EQUIPOS</v>
      </c>
      <c r="E369" s="60"/>
      <c r="F369" s="60"/>
      <c r="G369" s="61"/>
      <c r="H369" s="61"/>
      <c r="I369" s="25"/>
    </row>
    <row r="370" spans="2:9" x14ac:dyDescent="0.25">
      <c r="B370" s="22"/>
      <c r="C370" s="62" t="s">
        <v>334</v>
      </c>
      <c r="D370" s="63" t="str">
        <f>IFERROR(INDEX([1]!Tabla1[#Data],MATCH(C370,INDEX([1]!Tabla1[#Data],,MATCH($C$9,[1]!Tabla1[#Headers],0)),0),MATCH($D$9,[1]!Tabla1[#Headers],0)),"")</f>
        <v>EQUIPOS HIDROSANITARIOS</v>
      </c>
      <c r="E370" s="64"/>
      <c r="F370" s="64"/>
      <c r="G370" s="65"/>
      <c r="H370" s="65"/>
      <c r="I370" s="25" t="e">
        <f ca="1">(#REF!*100%)/Tabla8[[#Totals],[Cantidad4]]</f>
        <v>#REF!</v>
      </c>
    </row>
    <row r="371" spans="2:9" ht="38.25" x14ac:dyDescent="0.25">
      <c r="B371" s="26" t="s">
        <v>7</v>
      </c>
      <c r="C371" s="66" t="s">
        <v>335</v>
      </c>
      <c r="D371" s="67" t="str">
        <f>IFERROR(INDEX([1]!Tabla1[#Data],MATCH(C371,INDEX([1]!Tabla1[#Data],,MATCH($C$9,[1]!Tabla1[#Headers],0)),0),MATCH($D$9,[1]!Tabla1[#Headers],0)),"")</f>
        <v>SUMINISTRO E INSTALACION DE EQUIPO PRESIÓN AGUA FRÍA BARNES TIPO CARACOL CE 1 2-1 (Q=0.32 L/S, C.D.T.=13.8M) O SIMILAR, 0.25 HP (1 TITULAR + 1 SUPLENCIA). INCLUYE 1 TANQUE HIDROACUMULADOR (1 DE 24 L). ----UND—. INLCUYE MANO DE OBRA, EQUIPO Y HERRAMIENTAS NECESARIAS PARA SU PERFECTA EJECUCION.</v>
      </c>
      <c r="E371" s="70" t="str">
        <f>IFERROR(INDEX([1]!Tabla1[#Data],MATCH(C371,INDEX([1]!Tabla1[#Data],,MATCH($C$9,[1]!Tabla1[#Headers],0)),0),MATCH($E$9,[1]!Tabla1[#Headers],0)),"")</f>
        <v>und</v>
      </c>
      <c r="F371" s="70">
        <f>'[2]CATALOGO DE PROYECTO'!$H$357</f>
        <v>2</v>
      </c>
      <c r="G371" s="71"/>
      <c r="H371" s="71"/>
      <c r="I371" s="31"/>
    </row>
    <row r="372" spans="2:9" ht="38.25" x14ac:dyDescent="0.25">
      <c r="B372" s="26" t="s">
        <v>7</v>
      </c>
      <c r="C372" s="66" t="s">
        <v>336</v>
      </c>
      <c r="D372" s="67" t="str">
        <f>IFERROR(INDEX([1]!Tabla1[#Data],MATCH(C372,INDEX([1]!Tabla1[#Data],,MATCH($C$9,[1]!Tabla1[#Headers],0)),0),MATCH($D$9,[1]!Tabla1[#Headers],0)),"")</f>
        <v>SUMINISTRO E INSTALACION DE EQUIPO PRESIÓN RECIRCULACIÓN AGUA LLUVIA BARNES TIPO CARACOL DE 1 10-1 (Q=1.14 L/S, C.D.T.=20.2M) O SIMILAR, 1.0 HP (1 TITULAR + 1 SUPLENCIA). INCLUYE 1 TANQUE HIDROACUMULADOR (1 DE 60 L). ----UND—. INLCUYE MANO DE OBRA, EQUIPO Y HERRAMIENTAS NECESARIAS PARA SU PERFECTA EJECUCION.</v>
      </c>
      <c r="E372" s="70" t="str">
        <f>IFERROR(INDEX([1]!Tabla1[#Data],MATCH(C372,INDEX([1]!Tabla1[#Data],,MATCH($C$9,[1]!Tabla1[#Headers],0)),0),MATCH($E$9,[1]!Tabla1[#Headers],0)),"")</f>
        <v>und</v>
      </c>
      <c r="F372" s="70">
        <f>'[2]CATALOGO DE PROYECTO'!$H$358</f>
        <v>2</v>
      </c>
      <c r="G372" s="71"/>
      <c r="H372" s="71"/>
      <c r="I372" s="31"/>
    </row>
    <row r="373" spans="2:9" x14ac:dyDescent="0.25">
      <c r="B373" s="22"/>
      <c r="C373" s="62" t="s">
        <v>337</v>
      </c>
      <c r="D373" s="63" t="str">
        <f>IFERROR(INDEX([1]!Tabla1[#Data],MATCH(C373,INDEX([1]!Tabla1[#Data],,MATCH($C$9,[1]!Tabla1[#Headers],0)),0),MATCH($D$9,[1]!Tabla1[#Headers],0)),"")</f>
        <v>PLANTA DE TRATAMIENTO DE AGUAS RESIDUALES</v>
      </c>
      <c r="E373" s="64"/>
      <c r="F373" s="64"/>
      <c r="G373" s="65"/>
      <c r="H373" s="65"/>
      <c r="I373" s="25" t="e">
        <f ca="1">(#REF!*100%)/Tabla8[[#Totals],[Cantidad4]]</f>
        <v>#REF!</v>
      </c>
    </row>
    <row r="374" spans="2:9" ht="25.5" x14ac:dyDescent="0.25">
      <c r="B374" s="26" t="s">
        <v>7</v>
      </c>
      <c r="C374" s="66" t="s">
        <v>338</v>
      </c>
      <c r="D374" s="67" t="str">
        <f>IFERROR(INDEX([1]!Tabla1[#Data],MATCH(C374,INDEX([1]!Tabla1[#Data],,MATCH($C$9,[1]!Tabla1[#Headers],0)),0),MATCH($D$9,[1]!Tabla1[#Headers],0)),"")</f>
        <v>SUMINISTRO E INSTALACION DE TANQUE SÉPTICO INTEGRADO CON CAPACIDAD DE 5000 L. INLCUYE MANO DE OBRA, EQUIPO Y HERRAMIENTAS NECESARIAS PARA SU PERFECTA EJECUCION.</v>
      </c>
      <c r="E374" s="70" t="str">
        <f>IFERROR(INDEX([1]!Tabla1[#Data],MATCH(C374,INDEX([1]!Tabla1[#Data],,MATCH($C$9,[1]!Tabla1[#Headers],0)),0),MATCH($E$9,[1]!Tabla1[#Headers],0)),"")</f>
        <v>und</v>
      </c>
      <c r="F374" s="70">
        <f>'[2]CATALOGO DE PROYECTO'!$H$360</f>
        <v>1</v>
      </c>
      <c r="G374" s="71"/>
      <c r="H374" s="71"/>
      <c r="I374" s="31"/>
    </row>
    <row r="375" spans="2:9" ht="25.5" x14ac:dyDescent="0.25">
      <c r="B375" s="26" t="s">
        <v>7</v>
      </c>
      <c r="C375" s="66" t="s">
        <v>339</v>
      </c>
      <c r="D375" s="67" t="s">
        <v>340</v>
      </c>
      <c r="E375" s="70" t="str">
        <f>IFERROR(INDEX([1]!Tabla1[#Data],MATCH(C375,INDEX([1]!Tabla1[#Data],,MATCH($C$9,[1]!Tabla1[#Headers],0)),0),MATCH($E$9,[1]!Tabla1[#Headers],0)),"")</f>
        <v>und</v>
      </c>
      <c r="F375" s="70">
        <f>'[2]CATALOGO DE PROYECTO'!$H$361</f>
        <v>1</v>
      </c>
      <c r="G375" s="71"/>
      <c r="H375" s="71"/>
      <c r="I375" s="31"/>
    </row>
    <row r="376" spans="2:9" hidden="1" x14ac:dyDescent="0.25">
      <c r="B376" s="32" t="s">
        <v>26</v>
      </c>
      <c r="C376" s="68"/>
      <c r="D376" s="69" t="s">
        <v>341</v>
      </c>
      <c r="E376" s="68"/>
      <c r="F376" s="68"/>
      <c r="G376" s="72"/>
      <c r="H376" s="72"/>
      <c r="I376" s="35"/>
    </row>
    <row r="377" spans="2:9" x14ac:dyDescent="0.25">
      <c r="B377" s="22"/>
      <c r="C377" s="58">
        <v>29</v>
      </c>
      <c r="D377" s="59" t="str">
        <f>IFERROR(INDEX([1]!Tabla1[#Data],MATCH(C377,INDEX([1]!Tabla1[#Data],,MATCH($C$9,[1]!Tabla1[#Headers],0)),0),MATCH($D$9,[1]!Tabla1[#Headers],0)),"")</f>
        <v>OBRAS EXTERIORES</v>
      </c>
      <c r="E377" s="60"/>
      <c r="F377" s="60"/>
      <c r="G377" s="61"/>
      <c r="H377" s="61"/>
      <c r="I377" s="25"/>
    </row>
    <row r="378" spans="2:9" x14ac:dyDescent="0.25">
      <c r="B378" s="22"/>
      <c r="C378" s="62">
        <v>29.23</v>
      </c>
      <c r="D378" s="63" t="str">
        <f>IFERROR(INDEX([1]!Tabla1[#Data],MATCH(C378,INDEX([1]!Tabla1[#Data],,MATCH($C$9,[1]!Tabla1[#Headers],0)),0),MATCH($D$9,[1]!Tabla1[#Headers],0)),"")</f>
        <v>CARCAMOS Y CAÑUELAS</v>
      </c>
      <c r="E378" s="64"/>
      <c r="F378" s="64"/>
      <c r="G378" s="65"/>
      <c r="H378" s="65"/>
      <c r="I378" s="25" t="e">
        <f ca="1">(#REF!*100%)/Tabla8[[#Totals],[Cantidad4]]</f>
        <v>#REF!</v>
      </c>
    </row>
    <row r="379" spans="2:9" x14ac:dyDescent="0.25">
      <c r="B379" s="26" t="s">
        <v>7</v>
      </c>
      <c r="C379" s="66" t="s">
        <v>342</v>
      </c>
      <c r="D379" s="67" t="str">
        <f>IFERROR(INDEX([1]!Tabla1[#Data],MATCH(C379,INDEX([1]!Tabla1[#Data],,MATCH($C$9,[1]!Tabla1[#Headers],0)),0),MATCH($D$9,[1]!Tabla1[#Headers],0)),"")</f>
        <v>CARCAMO EN CONCRETO</v>
      </c>
      <c r="E379" s="70" t="str">
        <f>IFERROR(INDEX([1]!Tabla1[#Data],MATCH(C379,INDEX([1]!Tabla1[#Data],,MATCH($C$9,[1]!Tabla1[#Headers],0)),0),MATCH($E$9,[1]!Tabla1[#Headers],0)),"")</f>
        <v>m</v>
      </c>
      <c r="F379" s="70">
        <f>'[2]CATALOGO DE PROYECTO'!$H$364</f>
        <v>45</v>
      </c>
      <c r="G379" s="71"/>
      <c r="H379" s="71"/>
      <c r="I379" s="31"/>
    </row>
    <row r="380" spans="2:9" x14ac:dyDescent="0.25">
      <c r="B380" s="22"/>
      <c r="C380" s="62" t="s">
        <v>343</v>
      </c>
      <c r="D380" s="63" t="str">
        <f>IFERROR(INDEX([1]!Tabla1[#Data],MATCH(C380,INDEX([1]!Tabla1[#Data],,MATCH($C$9,[1]!Tabla1[#Headers],0)),0),MATCH($D$9,[1]!Tabla1[#Headers],0)),"")</f>
        <v>AMOBLAMIENTO URBANO</v>
      </c>
      <c r="E380" s="64"/>
      <c r="F380" s="64"/>
      <c r="G380" s="65"/>
      <c r="H380" s="65"/>
      <c r="I380" s="25" t="e">
        <f ca="1">(#REF!*100%)/Tabla8[[#Totals],[Cantidad4]]</f>
        <v>#REF!</v>
      </c>
    </row>
    <row r="381" spans="2:9" ht="25.5" x14ac:dyDescent="0.25">
      <c r="B381" s="26" t="s">
        <v>7</v>
      </c>
      <c r="C381" s="66" t="s">
        <v>344</v>
      </c>
      <c r="D381" s="67" t="str">
        <f>IFERROR(INDEX([1]!Tabla1[#Data],MATCH(C381,INDEX([1]!Tabla1[#Data],,MATCH($C$9,[1]!Tabla1[#Headers],0)),0),MATCH($D$9,[1]!Tabla1[#Headers],0)),"")</f>
        <v>SUMINISTRO E INSTALACION DE BANCAS ARQUITECTONICAS CORRIDAS EN MADERA DE PINO SEGÚN DETALLE. INLCUYE MANO DE OBRA, EQUIPO Y HERRAMIENTAS NECESARIAS PARA SU PERFECTA EJECUCION.</v>
      </c>
      <c r="E381" s="70" t="str">
        <f>IFERROR(INDEX([1]!Tabla1[#Data],MATCH(C381,INDEX([1]!Tabla1[#Data],,MATCH($C$9,[1]!Tabla1[#Headers],0)),0),MATCH($E$9,[1]!Tabla1[#Headers],0)),"")</f>
        <v>und</v>
      </c>
      <c r="F381" s="70">
        <f>'[2]CATALOGO DE PROYECTO'!$H$366</f>
        <v>45.48</v>
      </c>
      <c r="G381" s="71"/>
      <c r="H381" s="71"/>
      <c r="I381" s="31"/>
    </row>
    <row r="382" spans="2:9" ht="25.5" x14ac:dyDescent="0.25">
      <c r="B382" s="26" t="s">
        <v>7</v>
      </c>
      <c r="C382" s="66" t="s">
        <v>345</v>
      </c>
      <c r="D382" s="67" t="str">
        <f>IFERROR(INDEX([1]!Tabla1[#Data],MATCH(C382,INDEX([1]!Tabla1[#Data],,MATCH($C$9,[1]!Tabla1[#Headers],0)),0),MATCH($D$9,[1]!Tabla1[#Headers],0)),"")</f>
        <v>SUMINISTRO E INSTALACION DE BANCAS TIPO SALA EN MADERA DE PINO SEGÚN DETALLE. INLCUYE MANO DE OBRA, EQUIPO Y HERRAMIENTAS NECESARIAS PARA SU PERFECTA EJECUCION.</v>
      </c>
      <c r="E382" s="70" t="str">
        <f>IFERROR(INDEX([1]!Tabla1[#Data],MATCH(C382,INDEX([1]!Tabla1[#Data],,MATCH($C$9,[1]!Tabla1[#Headers],0)),0),MATCH($E$9,[1]!Tabla1[#Headers],0)),"")</f>
        <v>und</v>
      </c>
      <c r="F382" s="70">
        <f>'[2]CATALOGO DE PROYECTO'!$H$367</f>
        <v>6</v>
      </c>
      <c r="G382" s="71"/>
      <c r="H382" s="71"/>
      <c r="I382" s="31"/>
    </row>
    <row r="383" spans="2:9" ht="25.5" x14ac:dyDescent="0.25">
      <c r="B383" s="26" t="s">
        <v>7</v>
      </c>
      <c r="C383" s="66" t="s">
        <v>346</v>
      </c>
      <c r="D383" s="67" t="str">
        <f>IFERROR(INDEX([1]!Tabla1[#Data],MATCH(C383,INDEX([1]!Tabla1[#Data],,MATCH($C$9,[1]!Tabla1[#Headers],0)),0),MATCH($D$9,[1]!Tabla1[#Headers],0)),"")</f>
        <v>SUMINISTRO E INSTALACION DE CONTENEDOR DE RAICES TIPO B20_IDU. INLCUYE MANO DE OBRA, EQUIPO Y HERRAMIENTAS NECESARIAS PARA SU PERFECTA EJECUCION.</v>
      </c>
      <c r="E383" s="70" t="str">
        <f>IFERROR(INDEX([1]!Tabla1[#Data],MATCH(C383,INDEX([1]!Tabla1[#Data],,MATCH($C$9,[1]!Tabla1[#Headers],0)),0),MATCH($E$9,[1]!Tabla1[#Headers],0)),"")</f>
        <v>m²</v>
      </c>
      <c r="F383" s="70">
        <f>'[2]CATALOGO DE PROYECTO'!$H$368</f>
        <v>1.4750000000000001</v>
      </c>
      <c r="G383" s="71"/>
      <c r="H383" s="71"/>
      <c r="I383" s="31"/>
    </row>
    <row r="384" spans="2:9" x14ac:dyDescent="0.25">
      <c r="B384" s="22"/>
      <c r="C384" s="62" t="s">
        <v>347</v>
      </c>
      <c r="D384" s="63" t="str">
        <f>IFERROR(INDEX([1]!Tabla1[#Data],MATCH(C384,INDEX([1]!Tabla1[#Data],,MATCH($C$9,[1]!Tabla1[#Headers],0)),0),MATCH($D$9,[1]!Tabla1[#Headers],0)),"")</f>
        <v>ELEMENTOS EN MADERA</v>
      </c>
      <c r="E384" s="64"/>
      <c r="F384" s="64"/>
      <c r="G384" s="65"/>
      <c r="H384" s="65"/>
      <c r="I384" s="25" t="e">
        <f ca="1">(#REF!*100%)/Tabla8[[#Totals],[Cantidad4]]</f>
        <v>#REF!</v>
      </c>
    </row>
    <row r="385" spans="1:12" ht="25.5" x14ac:dyDescent="0.25">
      <c r="B385" s="26" t="s">
        <v>7</v>
      </c>
      <c r="C385" s="66" t="s">
        <v>348</v>
      </c>
      <c r="D385" s="67" t="str">
        <f>IFERROR(INDEX([1]!Tabla1[#Data],MATCH(C385,INDEX([1]!Tabla1[#Data],,MATCH($C$9,[1]!Tabla1[#Headers],0)),0),MATCH($D$9,[1]!Tabla1[#Headers],0)),"")</f>
        <v>SUMINISTRO E INSTALACION DE PERGOLA SEGÚN DETALLE ARQUITECTONICO EN MADERA SAPAN Y PINO_PM01. INLCUYE MANO DE OBRA, EQUIPO Y HERRAMIENTAS NECESARIAS PARA SU PERFECTA EJECUCION.</v>
      </c>
      <c r="E385" s="70" t="str">
        <f>IFERROR(INDEX([1]!Tabla1[#Data],MATCH(C385,INDEX([1]!Tabla1[#Data],,MATCH($C$9,[1]!Tabla1[#Headers],0)),0),MATCH($E$9,[1]!Tabla1[#Headers],0)),"")</f>
        <v>und</v>
      </c>
      <c r="F385" s="70">
        <f>'[2]CATALOGO DE PROYECTO'!$H$370</f>
        <v>1</v>
      </c>
      <c r="G385" s="71"/>
      <c r="H385" s="71"/>
      <c r="I385" s="31"/>
    </row>
    <row r="386" spans="1:12" ht="25.5" x14ac:dyDescent="0.25">
      <c r="B386" s="26" t="s">
        <v>7</v>
      </c>
      <c r="C386" s="66" t="s">
        <v>349</v>
      </c>
      <c r="D386" s="67" t="str">
        <f>IFERROR(INDEX([1]!Tabla1[#Data],MATCH(C386,INDEX([1]!Tabla1[#Data],,MATCH($C$9,[1]!Tabla1[#Headers],0)),0),MATCH($D$9,[1]!Tabla1[#Headers],0)),"")</f>
        <v>SUMINISTRO E INSTALACION DE PERGOLA SEGÚN DETALLE ARQUITECTONICO EN MADERA SAPAN Y PINO_PM02. INLCUYE MANO DE OBRA, EQUIPO Y HERRAMIENTAS NECESARIAS PARA SU PERFECTA EJECUCION.</v>
      </c>
      <c r="E386" s="70" t="str">
        <f>IFERROR(INDEX([1]!Tabla1[#Data],MATCH(C386,INDEX([1]!Tabla1[#Data],,MATCH($C$9,[1]!Tabla1[#Headers],0)),0),MATCH($E$9,[1]!Tabla1[#Headers],0)),"")</f>
        <v>und</v>
      </c>
      <c r="F386" s="70">
        <f>'[2]CATALOGO DE PROYECTO'!$H$371</f>
        <v>1</v>
      </c>
      <c r="G386" s="71"/>
      <c r="H386" s="71"/>
      <c r="I386" s="31"/>
    </row>
    <row r="387" spans="1:12" ht="25.5" x14ac:dyDescent="0.25">
      <c r="B387" s="26" t="s">
        <v>7</v>
      </c>
      <c r="C387" s="66" t="s">
        <v>350</v>
      </c>
      <c r="D387" s="67" t="str">
        <f>IFERROR(INDEX([1]!Tabla1[#Data],MATCH(C387,INDEX([1]!Tabla1[#Data],,MATCH($C$9,[1]!Tabla1[#Headers],0)),0),MATCH($D$9,[1]!Tabla1[#Headers],0)),"")</f>
        <v>SUMINISTRO E INSTALACION DE PERGOLA SEGÚN DETALLE ARQUITECTONICO EN MADERA SAPAN Y PINO_PM03. INLCUYE MANO DE OBRA, EQUIPO Y HERRAMIENTAS NECESARIAS PARA SU PERFECTA EJECUCION.</v>
      </c>
      <c r="E387" s="70" t="str">
        <f>IFERROR(INDEX([1]!Tabla1[#Data],MATCH(C387,INDEX([1]!Tabla1[#Data],,MATCH($C$9,[1]!Tabla1[#Headers],0)),0),MATCH($E$9,[1]!Tabla1[#Headers],0)),"")</f>
        <v>und</v>
      </c>
      <c r="F387" s="70">
        <f>'[2]CATALOGO DE PROYECTO'!$H$372</f>
        <v>1</v>
      </c>
      <c r="G387" s="71"/>
      <c r="H387" s="71"/>
      <c r="I387" s="31"/>
    </row>
    <row r="388" spans="1:12" x14ac:dyDescent="0.25">
      <c r="B388" s="32" t="s">
        <v>26</v>
      </c>
      <c r="C388" s="68"/>
      <c r="D388" s="69" t="s">
        <v>351</v>
      </c>
      <c r="E388" s="68"/>
      <c r="F388" s="68"/>
      <c r="G388" s="72"/>
      <c r="H388" s="72"/>
      <c r="I388" s="35"/>
    </row>
    <row r="389" spans="1:12" x14ac:dyDescent="0.25">
      <c r="B389" s="22"/>
      <c r="C389" s="58">
        <v>30</v>
      </c>
      <c r="D389" s="59" t="str">
        <f>IFERROR(INDEX([1]!Tabla1[#Data],MATCH(C389,INDEX([1]!Tabla1[#Data],,MATCH($C$9,[1]!Tabla1[#Headers],0)),0),MATCH($D$9,[1]!Tabla1[#Headers],0)),"")</f>
        <v>ASEO</v>
      </c>
      <c r="E389" s="60"/>
      <c r="F389" s="60"/>
      <c r="G389" s="61"/>
      <c r="H389" s="61"/>
      <c r="I389" s="25"/>
    </row>
    <row r="390" spans="1:12" x14ac:dyDescent="0.25">
      <c r="B390" s="22"/>
      <c r="C390" s="62" t="s">
        <v>352</v>
      </c>
      <c r="D390" s="63" t="str">
        <f>IFERROR(INDEX([1]!Tabla1[#Data],MATCH(C390,INDEX([1]!Tabla1[#Data],,MATCH($C$9,[1]!Tabla1[#Headers],0)),0),MATCH($D$9,[1]!Tabla1[#Headers],0)),"")</f>
        <v>ASEO INTERIOR</v>
      </c>
      <c r="E390" s="64"/>
      <c r="F390" s="64"/>
      <c r="G390" s="65"/>
      <c r="H390" s="65"/>
      <c r="I390" s="25" t="e">
        <f ca="1">(#REF!*100%)/Tabla8[[#Totals],[Cantidad4]]</f>
        <v>#REF!</v>
      </c>
    </row>
    <row r="391" spans="1:12" x14ac:dyDescent="0.25">
      <c r="B391" s="26" t="s">
        <v>7</v>
      </c>
      <c r="C391" s="66" t="s">
        <v>353</v>
      </c>
      <c r="D391" s="67" t="str">
        <f>IFERROR(INDEX([1]!Tabla1[#Data],MATCH(C391,INDEX([1]!Tabla1[#Data],,MATCH($C$9,[1]!Tabla1[#Headers],0)),0),MATCH($D$9,[1]!Tabla1[#Headers],0)),"")</f>
        <v>ASEO FINO DE OBRA</v>
      </c>
      <c r="E391" s="70" t="str">
        <f>IFERROR(INDEX([1]!Tabla1[#Data],MATCH(C391,INDEX([1]!Tabla1[#Data],,MATCH($C$9,[1]!Tabla1[#Headers],0)),0),MATCH($E$9,[1]!Tabla1[#Headers],0)),"")</f>
        <v>m²</v>
      </c>
      <c r="F391" s="70">
        <f>'[2]CATALOGO DE PROYECTO'!$H$375</f>
        <v>430.36</v>
      </c>
      <c r="G391" s="71"/>
      <c r="H391" s="71"/>
      <c r="I391" s="31"/>
    </row>
    <row r="392" spans="1:12" hidden="1" x14ac:dyDescent="0.25">
      <c r="B392" s="32" t="s">
        <v>26</v>
      </c>
      <c r="C392" s="68"/>
      <c r="D392" s="69" t="s">
        <v>354</v>
      </c>
      <c r="E392" s="68"/>
      <c r="F392" s="68"/>
      <c r="G392" s="72"/>
      <c r="H392" s="72"/>
      <c r="I392" s="35"/>
    </row>
    <row r="393" spans="1:12" x14ac:dyDescent="0.25">
      <c r="B393" s="22"/>
      <c r="C393" s="58">
        <v>31</v>
      </c>
      <c r="D393" s="59" t="str">
        <f>IFERROR(INDEX([1]!Tabla1[#Data],MATCH(C393,INDEX([1]!Tabla1[#Data],,MATCH($C$9,[1]!Tabla1[#Headers],0)),0),MATCH($D$9,[1]!Tabla1[#Headers],0)),"")</f>
        <v>TRANSPORTE</v>
      </c>
      <c r="E393" s="60"/>
      <c r="F393" s="60"/>
      <c r="G393" s="61"/>
      <c r="H393" s="61"/>
      <c r="I393" s="25"/>
    </row>
    <row r="394" spans="1:12" x14ac:dyDescent="0.25">
      <c r="B394" s="22"/>
      <c r="C394" s="62">
        <v>31.1</v>
      </c>
      <c r="D394" s="63" t="str">
        <f>IFERROR(INDEX([1]!Tabla1[#Data],MATCH(C394,INDEX([1]!Tabla1[#Data],,MATCH($C$9,[1]!Tabla1[#Headers],0)),0),MATCH($D$9,[1]!Tabla1[#Headers],0)),"")</f>
        <v>TRANSPORTE DE MATERIALES</v>
      </c>
      <c r="E394" s="64"/>
      <c r="F394" s="64"/>
      <c r="G394" s="65"/>
      <c r="H394" s="65"/>
      <c r="I394" s="25" t="e">
        <f ca="1">(#REF!*100%)/Tabla8[[#Totals],[Cantidad4]]</f>
        <v>#REF!</v>
      </c>
    </row>
    <row r="395" spans="1:12" x14ac:dyDescent="0.25">
      <c r="B395" s="26" t="s">
        <v>7</v>
      </c>
      <c r="C395" s="66" t="s">
        <v>355</v>
      </c>
      <c r="D395" s="67" t="str">
        <f>IFERROR(INDEX([1]!Tabla1[#Data],MATCH(C395,INDEX([1]!Tabla1[#Data],,MATCH($C$9,[1]!Tabla1[#Headers],0)),0),MATCH($D$9,[1]!Tabla1[#Headers],0)),"")</f>
        <v>TRANSPORTE GENERAL DE MATERIALES DESDE Y HASTA EL SITIO DE LA OBRA</v>
      </c>
      <c r="E395" s="70" t="str">
        <f>IFERROR(INDEX([1]!Tabla1[#Data],MATCH(C395,INDEX([1]!Tabla1[#Data],,MATCH($C$9,[1]!Tabla1[#Headers],0)),0),MATCH($E$9,[1]!Tabla1[#Headers],0)),"")</f>
        <v>vj</v>
      </c>
      <c r="F395" s="70">
        <v>120.45</v>
      </c>
      <c r="G395" s="71"/>
      <c r="H395" s="71"/>
      <c r="I395" s="31"/>
    </row>
    <row r="396" spans="1:12" hidden="1" x14ac:dyDescent="0.25">
      <c r="B396" s="32" t="s">
        <v>26</v>
      </c>
      <c r="C396" s="68"/>
      <c r="D396" s="69" t="s">
        <v>356</v>
      </c>
      <c r="E396" s="68"/>
      <c r="F396" s="68"/>
      <c r="G396" s="72"/>
      <c r="H396" s="72">
        <f ca="1">SUMIF(B393:H395,"A",H393:H395)</f>
        <v>0</v>
      </c>
      <c r="I396" s="35"/>
    </row>
    <row r="397" spans="1:12" s="40" customFormat="1" ht="12.75" x14ac:dyDescent="0.25">
      <c r="A397" s="37"/>
      <c r="B397" s="38"/>
      <c r="C397" s="73"/>
      <c r="D397" s="74"/>
      <c r="E397" s="73"/>
      <c r="F397" s="75"/>
      <c r="G397" s="76" t="s">
        <v>357</v>
      </c>
      <c r="H397" s="77">
        <f ca="1">H30+H50+H64+H93+H118+H125+H232+H258+H262+H270+H274+H279+H309+H313+H318+H333+H351+H358+H368+H376+H388+H392+H396</f>
        <v>0</v>
      </c>
      <c r="I397" s="39"/>
      <c r="J397" s="37"/>
      <c r="K397" s="37"/>
      <c r="L397" s="37"/>
    </row>
    <row r="398" spans="1:12" s="12" customFormat="1" x14ac:dyDescent="0.25">
      <c r="A398" s="5"/>
      <c r="B398" s="5"/>
      <c r="C398" s="78"/>
      <c r="D398" s="79"/>
      <c r="E398" s="79"/>
      <c r="F398" s="79"/>
      <c r="G398" s="79"/>
      <c r="H398" s="79"/>
      <c r="I398" s="5"/>
      <c r="J398" s="5"/>
      <c r="K398" s="5"/>
    </row>
    <row r="399" spans="1:12" s="12" customFormat="1" x14ac:dyDescent="0.25">
      <c r="A399" s="5"/>
      <c r="B399" s="23"/>
      <c r="C399" s="58" t="s">
        <v>358</v>
      </c>
      <c r="D399" s="59" t="s">
        <v>359</v>
      </c>
      <c r="E399" s="60"/>
      <c r="F399" s="60"/>
      <c r="G399" s="61"/>
      <c r="H399" s="61"/>
      <c r="I399" s="5"/>
      <c r="J399" s="5"/>
      <c r="K399" s="5"/>
    </row>
    <row r="400" spans="1:12" s="12" customFormat="1" x14ac:dyDescent="0.25">
      <c r="A400" s="5"/>
      <c r="B400" s="29"/>
      <c r="C400" s="70" t="s">
        <v>360</v>
      </c>
      <c r="D400" s="67" t="s">
        <v>361</v>
      </c>
      <c r="E400" s="70" t="s">
        <v>362</v>
      </c>
      <c r="F400" s="70">
        <v>1</v>
      </c>
      <c r="G400" s="71">
        <f>$H$258*9.3%</f>
        <v>0</v>
      </c>
      <c r="H400" s="71">
        <f>F400*G400</f>
        <v>0</v>
      </c>
      <c r="I400" s="5"/>
      <c r="J400" s="5"/>
      <c r="K400" s="5"/>
    </row>
    <row r="401" spans="1:11" s="12" customFormat="1" x14ac:dyDescent="0.25">
      <c r="A401" s="5"/>
      <c r="B401" s="29"/>
      <c r="C401" s="70" t="s">
        <v>363</v>
      </c>
      <c r="D401" s="67" t="s">
        <v>364</v>
      </c>
      <c r="E401" s="70" t="s">
        <v>362</v>
      </c>
      <c r="F401" s="70">
        <v>1</v>
      </c>
      <c r="G401" s="71">
        <f>$H$333*1.7%</f>
        <v>0</v>
      </c>
      <c r="H401" s="71">
        <f>F401*G401</f>
        <v>0</v>
      </c>
      <c r="I401" s="5"/>
      <c r="J401" s="5"/>
      <c r="K401" s="5"/>
    </row>
    <row r="402" spans="1:11" s="12" customFormat="1" x14ac:dyDescent="0.25">
      <c r="A402" s="5"/>
      <c r="B402" s="33"/>
      <c r="C402" s="68"/>
      <c r="D402" s="69" t="s">
        <v>365</v>
      </c>
      <c r="E402" s="68"/>
      <c r="F402" s="68" t="s">
        <v>366</v>
      </c>
      <c r="G402" s="72"/>
      <c r="H402" s="72">
        <f>SUM(H400:H401)</f>
        <v>0</v>
      </c>
      <c r="I402" s="5"/>
      <c r="J402" s="5"/>
      <c r="K402" s="5"/>
    </row>
    <row r="403" spans="1:11" s="12" customFormat="1" x14ac:dyDescent="0.25">
      <c r="A403" s="5"/>
      <c r="B403" s="5"/>
      <c r="C403" s="78"/>
      <c r="D403" s="79"/>
      <c r="E403" s="79"/>
      <c r="F403" s="79"/>
      <c r="G403" s="79"/>
      <c r="H403" s="79"/>
      <c r="I403" s="5"/>
      <c r="J403" s="5"/>
      <c r="K403" s="5"/>
    </row>
    <row r="404" spans="1:11" s="12" customFormat="1" x14ac:dyDescent="0.25">
      <c r="A404" s="5"/>
      <c r="B404" s="41"/>
      <c r="C404" s="80"/>
      <c r="D404" s="80"/>
      <c r="E404" s="80"/>
      <c r="F404" s="81" t="s">
        <v>367</v>
      </c>
      <c r="G404" s="82" t="s">
        <v>379</v>
      </c>
      <c r="H404" s="83"/>
      <c r="I404" s="5"/>
      <c r="J404" s="5"/>
      <c r="K404" s="5"/>
    </row>
    <row r="405" spans="1:11" s="12" customFormat="1" x14ac:dyDescent="0.25">
      <c r="A405" s="5"/>
      <c r="B405" s="41"/>
      <c r="C405" s="80"/>
      <c r="D405" s="80"/>
      <c r="E405" s="80"/>
      <c r="F405" s="81" t="s">
        <v>368</v>
      </c>
      <c r="G405" s="82" t="s">
        <v>379</v>
      </c>
      <c r="H405" s="83"/>
      <c r="I405" s="5"/>
      <c r="J405" s="5"/>
      <c r="K405" s="5"/>
    </row>
    <row r="406" spans="1:11" s="12" customFormat="1" x14ac:dyDescent="0.25">
      <c r="A406" s="5"/>
      <c r="B406" s="41"/>
      <c r="C406" s="80"/>
      <c r="D406" s="80"/>
      <c r="E406" s="80"/>
      <c r="F406" s="81" t="s">
        <v>369</v>
      </c>
      <c r="G406" s="82" t="s">
        <v>379</v>
      </c>
      <c r="H406" s="83"/>
      <c r="I406" s="5"/>
      <c r="J406" s="5"/>
      <c r="K406" s="5"/>
    </row>
    <row r="407" spans="1:11" s="12" customFormat="1" ht="19.5" x14ac:dyDescent="0.35">
      <c r="A407" s="5"/>
      <c r="B407" s="42"/>
      <c r="C407" s="84"/>
      <c r="D407" s="84"/>
      <c r="E407" s="84"/>
      <c r="F407" s="85" t="s">
        <v>370</v>
      </c>
      <c r="G407" s="86"/>
      <c r="H407" s="87"/>
      <c r="I407" s="5"/>
      <c r="J407" s="5"/>
      <c r="K407" s="5"/>
    </row>
    <row r="408" spans="1:11" s="12" customFormat="1" x14ac:dyDescent="0.25">
      <c r="A408" s="5"/>
      <c r="B408" s="5"/>
      <c r="C408" s="79"/>
      <c r="D408" s="79"/>
      <c r="E408" s="79"/>
      <c r="F408" s="88"/>
      <c r="G408" s="79"/>
      <c r="H408" s="79"/>
      <c r="I408" s="5"/>
      <c r="J408" s="5"/>
      <c r="K408" s="5"/>
    </row>
    <row r="409" spans="1:11" s="43" customFormat="1" ht="19.5" x14ac:dyDescent="0.35">
      <c r="B409" s="44"/>
      <c r="C409" s="89"/>
      <c r="D409" s="89"/>
      <c r="E409" s="89"/>
      <c r="F409" s="90" t="s">
        <v>371</v>
      </c>
      <c r="G409" s="91"/>
      <c r="H409" s="92">
        <f ca="1">+H407+H402+Tabla8[[#Totals],[Cantidad4]]</f>
        <v>0</v>
      </c>
      <c r="I409" s="5"/>
    </row>
    <row r="410" spans="1:11" s="43" customFormat="1" ht="16.5" x14ac:dyDescent="0.25">
      <c r="B410" s="5"/>
      <c r="C410" s="14"/>
      <c r="D410" s="5"/>
      <c r="E410" s="5"/>
      <c r="F410" s="5"/>
      <c r="H410" s="46"/>
      <c r="I410" s="5"/>
    </row>
    <row r="411" spans="1:11" s="43" customFormat="1" ht="16.5" x14ac:dyDescent="0.25">
      <c r="B411" s="47"/>
      <c r="C411" s="48"/>
      <c r="D411" s="48"/>
      <c r="E411" s="49"/>
      <c r="F411" s="50"/>
      <c r="G411" s="5"/>
      <c r="H411" s="51"/>
      <c r="I411" s="5"/>
    </row>
    <row r="412" spans="1:11" s="43" customFormat="1" ht="16.5" x14ac:dyDescent="0.25">
      <c r="B412" s="47"/>
      <c r="C412" s="48"/>
      <c r="D412" s="48"/>
      <c r="E412" s="5"/>
      <c r="F412" s="5"/>
      <c r="G412" s="5"/>
      <c r="I412" s="5"/>
    </row>
    <row r="413" spans="1:11" s="43" customFormat="1" ht="16.5" x14ac:dyDescent="0.25">
      <c r="B413" s="47"/>
      <c r="C413" s="48"/>
      <c r="D413" s="48"/>
      <c r="E413" s="5"/>
      <c r="F413" s="5"/>
      <c r="G413" s="5"/>
      <c r="I413" s="5"/>
    </row>
    <row r="414" spans="1:11" s="43" customFormat="1" ht="16.5" x14ac:dyDescent="0.25">
      <c r="B414" s="48"/>
      <c r="C414" s="48"/>
      <c r="D414" s="48"/>
      <c r="E414" s="5"/>
      <c r="F414" s="5"/>
      <c r="G414" s="5"/>
      <c r="I414" s="5"/>
    </row>
    <row r="415" spans="1:11" s="43" customFormat="1" ht="16.5" x14ac:dyDescent="0.25">
      <c r="B415" s="52" t="s">
        <v>372</v>
      </c>
      <c r="C415" s="48"/>
      <c r="D415" s="48"/>
      <c r="E415" s="5"/>
      <c r="F415" s="5"/>
      <c r="G415" s="5"/>
      <c r="I415" s="5"/>
    </row>
    <row r="416" spans="1:11" x14ac:dyDescent="0.25">
      <c r="B416" s="53" t="s">
        <v>373</v>
      </c>
      <c r="C416" s="54"/>
      <c r="D416" s="54"/>
      <c r="E416" s="53"/>
      <c r="F416" s="53"/>
      <c r="G416" s="53"/>
      <c r="H416" s="55"/>
      <c r="I416" s="5"/>
    </row>
    <row r="417" spans="2:9" ht="16.5" x14ac:dyDescent="0.25">
      <c r="B417" s="54"/>
      <c r="C417" s="48"/>
      <c r="D417" s="48"/>
      <c r="H417" s="43"/>
      <c r="I417" s="5"/>
    </row>
    <row r="418" spans="2:9" ht="16.5" x14ac:dyDescent="0.25">
      <c r="H418" s="43"/>
      <c r="I418" s="5"/>
    </row>
    <row r="419" spans="2:9" ht="16.5" x14ac:dyDescent="0.25">
      <c r="H419" s="43"/>
      <c r="I419" s="5"/>
    </row>
    <row r="420" spans="2:9" ht="16.5" x14ac:dyDescent="0.25">
      <c r="H420" s="43"/>
      <c r="I420" s="5"/>
    </row>
    <row r="421" spans="2:9" x14ac:dyDescent="0.25">
      <c r="I421" s="5"/>
    </row>
    <row r="422" spans="2:9" x14ac:dyDescent="0.25">
      <c r="I422" s="5"/>
    </row>
    <row r="423" spans="2:9" x14ac:dyDescent="0.25">
      <c r="I423" s="5"/>
    </row>
    <row r="424" spans="2:9" x14ac:dyDescent="0.25">
      <c r="H424" s="45"/>
    </row>
  </sheetData>
  <mergeCells count="5">
    <mergeCell ref="C3:D3"/>
    <mergeCell ref="C4:D4"/>
    <mergeCell ref="C5:D5"/>
    <mergeCell ref="C6:D6"/>
    <mergeCell ref="C7:H7"/>
  </mergeCells>
  <conditionalFormatting sqref="G397">
    <cfRule type="containsErrors" dxfId="17" priority="2">
      <formula>ISERROR(G397)</formula>
    </cfRule>
  </conditionalFormatting>
  <conditionalFormatting sqref="H397">
    <cfRule type="containsErrors" dxfId="16" priority="1">
      <formula>ISERROR(H397)</formula>
    </cfRule>
  </conditionalFormatting>
  <printOptions horizontalCentered="1"/>
  <pageMargins left="0.39370078740157483" right="0.39370078740157483" top="0.39370078740157483" bottom="0.39370078740157483" header="0.19685039370078741" footer="0.19685039370078741"/>
  <pageSetup paperSize="122" scale="83" fitToHeight="0" orientation="landscape" horizontalDpi="4294967292" r:id="rId1"/>
  <rowBreaks count="6" manualBreakCount="6">
    <brk id="60" max="16383" man="1"/>
    <brk id="103" max="16383" man="1"/>
    <brk id="201" max="16383" man="1"/>
    <brk id="279" max="16383" man="1"/>
    <brk id="331" max="16383" man="1"/>
    <brk id="398" max="1638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DE PPTO </vt:lpstr>
      <vt:lpstr>'FORMATO DE PPTO '!Títulos_a_imprimir</vt:lpstr>
    </vt:vector>
  </TitlesOfParts>
  <Company>PNNC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BENAVIDES SANABRIA</dc:creator>
  <cp:lastModifiedBy>DIANA MILENA BENAVIDES SANABRIA</cp:lastModifiedBy>
  <dcterms:created xsi:type="dcterms:W3CDTF">2025-03-19T19:59:32Z</dcterms:created>
  <dcterms:modified xsi:type="dcterms:W3CDTF">2025-03-19T20:20:10Z</dcterms:modified>
</cp:coreProperties>
</file>